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705" windowWidth="9810" windowHeight="6825" tabRatio="856"/>
  </bookViews>
  <sheets>
    <sheet name="個人市民税（決算調定額）" sheetId="1" r:id="rId1"/>
    <sheet name="個人市民税（種類段階別所得割）" sheetId="2" r:id="rId2"/>
    <sheet name="個人市民税（減免・納通・公示送達）" sheetId="3" r:id="rId3"/>
    <sheet name="法人市民税（調定額）" sheetId="4" r:id="rId4"/>
    <sheet name="法人市民税（資本金別）" sheetId="5" r:id="rId5"/>
    <sheet name="法人市民税（業種別）" sheetId="6" r:id="rId6"/>
  </sheets>
  <definedNames>
    <definedName name="_３４比較" localSheetId="4">#REF!</definedName>
    <definedName name="_３４比較">#REF!</definedName>
    <definedName name="_４５比較" localSheetId="4">#REF!</definedName>
    <definedName name="_４５比較">#REF!</definedName>
    <definedName name="_５６比較" localSheetId="4">#REF!</definedName>
    <definedName name="_５６比較">#REF!</definedName>
    <definedName name="_６７比較" localSheetId="4">#REF!</definedName>
    <definedName name="_６７比較">#REF!</definedName>
    <definedName name="_８９比較" localSheetId="4">#REF!</definedName>
    <definedName name="_８９比較">#REF!</definedName>
    <definedName name="_xlnm.Print_Area" localSheetId="0">'個人市民税（決算調定額）'!$A$1:$M$24</definedName>
    <definedName name="_xlnm.Print_Area" localSheetId="2">'個人市民税（減免・納通・公示送達）'!$A$1:$L$30</definedName>
    <definedName name="_xlnm.Print_Area" localSheetId="1">'個人市民税（種類段階別所得割）'!$A$1:$AB$20</definedName>
    <definedName name="_xlnm.Print_Area" localSheetId="5">'法人市民税（業種別）'!$A$1:$I$22</definedName>
    <definedName name="_xlnm.Print_Area" localSheetId="4">'法人市民税（資本金別）'!$A$1:$I$13</definedName>
    <definedName name="_xlnm.Print_Area" localSheetId="3">'法人市民税（調定額）'!$A$1:$F$19</definedName>
    <definedName name="印刷範囲" localSheetId="4">#REF!</definedName>
    <definedName name="印刷範囲">#REF!</definedName>
    <definedName name="業種区分" localSheetId="5">'法人市民税（業種別）'!#REF!</definedName>
    <definedName name="業種区分" localSheetId="4">'法人市民税（資本金別）'!#REF!</definedName>
    <definedName name="業種区分">#REF!</definedName>
    <definedName name="業種別" localSheetId="4">#REF!</definedName>
    <definedName name="業種別">#REF!</definedName>
    <definedName name="均等割額" localSheetId="4">#REF!</definedName>
    <definedName name="均等割額">#REF!</definedName>
    <definedName name="月判定" localSheetId="4">#REF!</definedName>
    <definedName name="月判定">#REF!</definedName>
    <definedName name="月別調定" localSheetId="5">'法人市民税（業種別）'!#REF!</definedName>
    <definedName name="月別調定" localSheetId="4">'法人市民税（資本金別）'!#REF!</definedName>
    <definedName name="月別調定">#REF!</definedName>
    <definedName name="資本区分" localSheetId="5">'法人市民税（業種別）'!#REF!</definedName>
    <definedName name="資本区分" localSheetId="4">'法人市民税（資本金別）'!$A$1:$I$10</definedName>
    <definedName name="資本区分">#REF!</definedName>
    <definedName name="税割額" localSheetId="4">#REF!</definedName>
    <definedName name="税割額">#REF!</definedName>
    <definedName name="税割現過" localSheetId="4">#REF!</definedName>
    <definedName name="税割現過">#REF!</definedName>
    <definedName name="調定比較" localSheetId="4">#REF!</definedName>
    <definedName name="調定比較">#REF!</definedName>
    <definedName name="適用業務" localSheetId="5">'法人市民税（業種別）'!#REF!</definedName>
    <definedName name="適用業務" localSheetId="4">'法人市民税（資本金別）'!#REF!</definedName>
    <definedName name="適用業務">#REF!</definedName>
    <definedName name="平成３年" localSheetId="4">#REF!</definedName>
    <definedName name="平成３年">#REF!</definedName>
    <definedName name="平成４年" localSheetId="4">#REF!</definedName>
    <definedName name="平成４年">#REF!</definedName>
    <definedName name="平成５控" localSheetId="4">#REF!</definedName>
    <definedName name="平成５控">#REF!</definedName>
    <definedName name="平成５年" localSheetId="4">#REF!</definedName>
    <definedName name="平成５年">#REF!</definedName>
    <definedName name="平成６控" localSheetId="4">#REF!</definedName>
    <definedName name="平成６控">#REF!</definedName>
    <definedName name="平成６年" localSheetId="4">#REF!</definedName>
    <definedName name="平成６年">#REF!</definedName>
    <definedName name="平成７年" localSheetId="4">#REF!</definedName>
    <definedName name="平成７年">#REF!</definedName>
  </definedNames>
  <calcPr calcId="145621"/>
</workbook>
</file>

<file path=xl/calcChain.xml><?xml version="1.0" encoding="utf-8"?>
<calcChain xmlns="http://schemas.openxmlformats.org/spreadsheetml/2006/main">
  <c r="G16" i="6" l="1"/>
  <c r="F16" i="6"/>
  <c r="D16" i="6"/>
  <c r="C16" i="6"/>
  <c r="I15" i="6"/>
  <c r="I14" i="6"/>
  <c r="I13" i="6"/>
  <c r="I12" i="6"/>
  <c r="I11" i="6"/>
  <c r="I10" i="6"/>
  <c r="I9" i="6"/>
  <c r="I8" i="6"/>
  <c r="I7" i="6"/>
  <c r="I6" i="6"/>
  <c r="G8" i="5"/>
  <c r="I8" i="5" s="1"/>
  <c r="F8" i="5"/>
  <c r="D8" i="5"/>
  <c r="E6" i="5" s="1"/>
  <c r="C8" i="5"/>
  <c r="I7" i="5"/>
  <c r="H7" i="5"/>
  <c r="E7" i="5"/>
  <c r="I6" i="5"/>
  <c r="H6" i="5"/>
  <c r="I5" i="5"/>
  <c r="E19" i="4"/>
  <c r="F19" i="4" s="1"/>
  <c r="D19" i="4"/>
  <c r="C19" i="4"/>
  <c r="B19" i="4"/>
  <c r="F18" i="4"/>
  <c r="F17" i="4"/>
  <c r="F16" i="4"/>
  <c r="F15" i="4"/>
  <c r="F14" i="4"/>
  <c r="F13" i="4"/>
  <c r="F12" i="4"/>
  <c r="F11" i="4"/>
  <c r="F10" i="4"/>
  <c r="F9" i="4"/>
  <c r="F8" i="4"/>
  <c r="F7" i="4"/>
  <c r="I16" i="6" l="1"/>
  <c r="E5" i="5"/>
  <c r="E8" i="5" s="1"/>
  <c r="H5" i="5"/>
  <c r="H8" i="5" s="1"/>
  <c r="D29" i="3" l="1"/>
  <c r="C29" i="3"/>
  <c r="C20" i="3"/>
  <c r="J10" i="3"/>
  <c r="I10" i="3"/>
  <c r="H10" i="3"/>
  <c r="G10" i="3"/>
  <c r="F10" i="3"/>
  <c r="E10" i="3"/>
  <c r="D10" i="3"/>
  <c r="L9" i="3"/>
  <c r="K9" i="3"/>
  <c r="L8" i="3"/>
  <c r="K8" i="3"/>
  <c r="L7" i="3"/>
  <c r="K7" i="3"/>
  <c r="L6" i="3"/>
  <c r="L10" i="3" s="1"/>
  <c r="K6" i="3"/>
  <c r="K10" i="3" s="1"/>
  <c r="AB16" i="2" l="1"/>
  <c r="AA16" i="2"/>
  <c r="Z16" i="2"/>
  <c r="N16" i="2"/>
  <c r="M16" i="2"/>
  <c r="L16" i="2"/>
  <c r="J21" i="1" l="1"/>
  <c r="K20" i="1"/>
  <c r="L17" i="1"/>
  <c r="I17" i="1"/>
  <c r="L16" i="1"/>
  <c r="J16" i="1"/>
  <c r="L15" i="1"/>
  <c r="J15" i="1"/>
  <c r="K14" i="1"/>
  <c r="I14" i="1"/>
  <c r="L13" i="1"/>
  <c r="K13" i="1"/>
  <c r="J13" i="1"/>
  <c r="I13" i="1"/>
  <c r="L12" i="1"/>
  <c r="K12" i="1"/>
  <c r="J12" i="1"/>
  <c r="I12" i="1"/>
  <c r="L11" i="1"/>
  <c r="K11" i="1"/>
  <c r="L10" i="1"/>
  <c r="J10" i="1"/>
  <c r="L9" i="1"/>
  <c r="J9" i="1"/>
  <c r="K9" i="1"/>
  <c r="K8" i="1"/>
  <c r="I8" i="1"/>
  <c r="L7" i="1"/>
  <c r="K7" i="1"/>
  <c r="J7" i="1"/>
  <c r="I7" i="1"/>
  <c r="L6" i="1"/>
  <c r="K6" i="1"/>
  <c r="J6" i="1"/>
  <c r="I6" i="1"/>
  <c r="J17" i="1"/>
  <c r="L22" i="1"/>
  <c r="J18" i="1"/>
  <c r="I20" i="1"/>
  <c r="I18" i="1"/>
  <c r="I9" i="1"/>
  <c r="I16" i="1" l="1"/>
  <c r="I19" i="1"/>
  <c r="K10" i="1"/>
  <c r="I11" i="1"/>
  <c r="K19" i="1"/>
  <c r="J19" i="1"/>
  <c r="L21" i="1"/>
  <c r="L14" i="1"/>
  <c r="J11" i="1"/>
  <c r="K18" i="1"/>
  <c r="J22" i="1"/>
  <c r="J14" i="1"/>
  <c r="K22" i="1"/>
  <c r="L18" i="1"/>
  <c r="K17" i="1"/>
  <c r="I21" i="1"/>
  <c r="J20" i="1"/>
  <c r="L20" i="1"/>
  <c r="I15" i="1"/>
  <c r="J8" i="1"/>
  <c r="K15" i="1"/>
  <c r="L8" i="1"/>
  <c r="L19" i="1"/>
  <c r="I10" i="1"/>
  <c r="K16" i="1"/>
  <c r="K21" i="1" l="1"/>
  <c r="I22" i="1"/>
  <c r="J23" i="1"/>
  <c r="L23" i="1"/>
  <c r="K23" i="1"/>
  <c r="I23" i="1"/>
</calcChain>
</file>

<file path=xl/sharedStrings.xml><?xml version="1.0" encoding="utf-8"?>
<sst xmlns="http://schemas.openxmlformats.org/spreadsheetml/2006/main" count="261" uniqueCount="140">
  <si>
    <t>　年　度</t>
  </si>
  <si>
    <t>前年度対比</t>
  </si>
  <si>
    <t>区　分</t>
  </si>
  <si>
    <t>均等割</t>
  </si>
  <si>
    <t>普</t>
  </si>
  <si>
    <t>市民税</t>
  </si>
  <si>
    <t>所得割</t>
  </si>
  <si>
    <t>通</t>
  </si>
  <si>
    <t>徴</t>
  </si>
  <si>
    <t>収</t>
  </si>
  <si>
    <t>県民税</t>
  </si>
  <si>
    <t>特</t>
  </si>
  <si>
    <t>別</t>
  </si>
  <si>
    <t>合</t>
  </si>
  <si>
    <t>計</t>
  </si>
  <si>
    <t>ア　市（県）民税 （個人）</t>
    <phoneticPr fontId="3"/>
  </si>
  <si>
    <r>
      <t xml:space="preserve">税　　額
</t>
    </r>
    <r>
      <rPr>
        <sz val="10"/>
        <rFont val="ＭＳ 明朝"/>
        <family val="1"/>
        <charset val="128"/>
      </rPr>
      <t>（円）</t>
    </r>
    <rPh sb="6" eb="7">
      <t>エン</t>
    </rPh>
    <phoneticPr fontId="3"/>
  </si>
  <si>
    <r>
      <t xml:space="preserve">納税者数
</t>
    </r>
    <r>
      <rPr>
        <sz val="10"/>
        <rFont val="ＭＳ 明朝"/>
        <family val="1"/>
        <charset val="128"/>
      </rPr>
      <t>（人）</t>
    </r>
    <r>
      <rPr>
        <sz val="12"/>
        <rFont val="ＭＳ 明朝"/>
        <family val="1"/>
        <charset val="128"/>
      </rPr>
      <t>　</t>
    </r>
    <rPh sb="6" eb="7">
      <t>ニン</t>
    </rPh>
    <phoneticPr fontId="3"/>
  </si>
  <si>
    <r>
      <t xml:space="preserve">納税者数
</t>
    </r>
    <r>
      <rPr>
        <sz val="10"/>
        <rFont val="ＭＳ 明朝"/>
        <family val="1"/>
        <charset val="128"/>
      </rPr>
      <t>（％）</t>
    </r>
    <r>
      <rPr>
        <sz val="12"/>
        <rFont val="ＭＳ 明朝"/>
        <family val="1"/>
        <charset val="128"/>
      </rPr>
      <t>　</t>
    </r>
    <phoneticPr fontId="3"/>
  </si>
  <si>
    <r>
      <t xml:space="preserve">税額
</t>
    </r>
    <r>
      <rPr>
        <sz val="10"/>
        <rFont val="ＭＳ 明朝"/>
        <family val="1"/>
        <charset val="128"/>
      </rPr>
      <t>（％）</t>
    </r>
    <phoneticPr fontId="3"/>
  </si>
  <si>
    <t>計</t>
    <phoneticPr fontId="3"/>
  </si>
  <si>
    <t>(ア) 決算調定額</t>
    <rPh sb="4" eb="6">
      <t>ケッサン</t>
    </rPh>
    <rPh sb="8" eb="9">
      <t>ガク</t>
    </rPh>
    <phoneticPr fontId="3"/>
  </si>
  <si>
    <t>平成28年度</t>
    <rPh sb="0" eb="1">
      <t>ヘイセイ</t>
    </rPh>
    <rPh sb="3" eb="5">
      <t>ネンド</t>
    </rPh>
    <phoneticPr fontId="3"/>
  </si>
  <si>
    <t>平成29年度</t>
    <rPh sb="0" eb="1">
      <t>ヘイセイ</t>
    </rPh>
    <rPh sb="3" eb="5">
      <t>ネンド</t>
    </rPh>
    <phoneticPr fontId="3"/>
  </si>
  <si>
    <t xml:space="preserve"> ※数値については、過年度分・退職分離分を入れて積算したもの。</t>
    <phoneticPr fontId="3"/>
  </si>
  <si>
    <t>市(県)民税</t>
    <phoneticPr fontId="3"/>
  </si>
  <si>
    <t>合　　　　　　計</t>
    <phoneticPr fontId="3"/>
  </si>
  <si>
    <t>給　与　所　得　者</t>
    <phoneticPr fontId="3"/>
  </si>
  <si>
    <t>そ  の  他　の　所　得　者</t>
    <phoneticPr fontId="3"/>
  </si>
  <si>
    <t>短期長期譲渡所得，株式譲渡等及び先物取引雑所得等について分離課税した者</t>
    <rPh sb="9" eb="11">
      <t>カブシキ</t>
    </rPh>
    <rPh sb="11" eb="13">
      <t>ジョウト</t>
    </rPh>
    <rPh sb="13" eb="14">
      <t>トウ</t>
    </rPh>
    <rPh sb="14" eb="15">
      <t>オヨ</t>
    </rPh>
    <phoneticPr fontId="3"/>
  </si>
  <si>
    <t>納税人員
（人）</t>
    <rPh sb="6" eb="7">
      <t>ニン</t>
    </rPh>
    <phoneticPr fontId="3"/>
  </si>
  <si>
    <t>総所得金額等
（千円）</t>
    <rPh sb="8" eb="9">
      <t>セン</t>
    </rPh>
    <rPh sb="9" eb="10">
      <t>エン</t>
    </rPh>
    <phoneticPr fontId="3"/>
  </si>
  <si>
    <t>所得割額
（千円）</t>
    <rPh sb="6" eb="7">
      <t>セン</t>
    </rPh>
    <rPh sb="7" eb="8">
      <t>エン</t>
    </rPh>
    <phoneticPr fontId="3"/>
  </si>
  <si>
    <t>課税標準額の算定</t>
  </si>
  <si>
    <t>10万円以下の</t>
    <phoneticPr fontId="3"/>
  </si>
  <si>
    <t>金額</t>
  </si>
  <si>
    <t>10万円を超え</t>
  </si>
  <si>
    <t>100万円以下</t>
    <phoneticPr fontId="3"/>
  </si>
  <si>
    <t>100万円を超え</t>
    <phoneticPr fontId="3"/>
  </si>
  <si>
    <t>200万円以下</t>
  </si>
  <si>
    <t>200万円を超え</t>
  </si>
  <si>
    <t>300万円以下</t>
  </si>
  <si>
    <t>300万円を超え</t>
  </si>
  <si>
    <t>400万円以下</t>
  </si>
  <si>
    <t>400万円を超え</t>
  </si>
  <si>
    <t>550万円以下</t>
  </si>
  <si>
    <t>550万円を超え</t>
  </si>
  <si>
    <t>700万円以下</t>
  </si>
  <si>
    <t>700万円を超え</t>
  </si>
  <si>
    <t>1,000万円以下</t>
  </si>
  <si>
    <t xml:space="preserve">  1,000万円を超える金額</t>
    <phoneticPr fontId="3"/>
  </si>
  <si>
    <t>合　　　　　　計</t>
  </si>
  <si>
    <t xml:space="preserve"> （平成29年度課税状況調による）</t>
    <phoneticPr fontId="3"/>
  </si>
  <si>
    <t>　※給与所得者、その他の所得者については、複数の所得がある場合は所得金額のうち
　　それぞれの所得が最も大きい者に含まれる。ただし、短期長期譲渡所得，株式譲渡等
　　及び先物取引雑所得等について分離課税した者は、給与所得、その他の所得があって
　　も「短期長期譲渡所得，株式譲渡等及び先物取引雑所得等について分離課税した者」
　　に含まれる。</t>
    <phoneticPr fontId="3"/>
  </si>
  <si>
    <t xml:space="preserve">種類段階別個人市民税所得割額調 </t>
    <rPh sb="5" eb="7">
      <t>コジン</t>
    </rPh>
    <rPh sb="7" eb="8">
      <t>イチ</t>
    </rPh>
    <phoneticPr fontId="3"/>
  </si>
  <si>
    <t>平成２９年度</t>
    <rPh sb="0" eb="1">
      <t>ヘイセイ</t>
    </rPh>
    <rPh sb="3" eb="5">
      <t>ネンド</t>
    </rPh>
    <phoneticPr fontId="3"/>
  </si>
  <si>
    <t>市税条例第２２条第１項</t>
    <rPh sb="8" eb="9">
      <t>ダイ</t>
    </rPh>
    <rPh sb="10" eb="11">
      <t>コウ</t>
    </rPh>
    <phoneticPr fontId="3"/>
  </si>
  <si>
    <t>減免の理由</t>
  </si>
  <si>
    <t>市　民　税</t>
  </si>
  <si>
    <t>県　民　税</t>
  </si>
  <si>
    <t>合　　　計</t>
  </si>
  <si>
    <t>件数
（件）</t>
    <rPh sb="4" eb="5">
      <t>ケン</t>
    </rPh>
    <phoneticPr fontId="3"/>
  </si>
  <si>
    <t>当初税額
（円）</t>
    <rPh sb="6" eb="7">
      <t>エン</t>
    </rPh>
    <phoneticPr fontId="3"/>
  </si>
  <si>
    <t>減免額
（円）</t>
    <rPh sb="5" eb="6">
      <t>エン</t>
    </rPh>
    <phoneticPr fontId="3"/>
  </si>
  <si>
    <t>第１号</t>
  </si>
  <si>
    <t>災害に
よるもの</t>
    <phoneticPr fontId="3"/>
  </si>
  <si>
    <t>第２号</t>
  </si>
  <si>
    <t>生活保護によるもの</t>
    <phoneticPr fontId="3"/>
  </si>
  <si>
    <t>傷病に
よるもの</t>
    <phoneticPr fontId="3"/>
  </si>
  <si>
    <t>第３号</t>
  </si>
  <si>
    <t>減収に
よるもの</t>
    <phoneticPr fontId="3"/>
  </si>
  <si>
    <t>死亡に
よるもの</t>
    <phoneticPr fontId="3"/>
  </si>
  <si>
    <t>　　</t>
    <phoneticPr fontId="3"/>
  </si>
  <si>
    <t>区　分</t>
    <rPh sb="0" eb="1">
      <t>ク</t>
    </rPh>
    <rPh sb="2" eb="3">
      <t>ブン</t>
    </rPh>
    <phoneticPr fontId="3"/>
  </si>
  <si>
    <t>件　数
（件）</t>
    <rPh sb="0" eb="1">
      <t>ケン</t>
    </rPh>
    <rPh sb="2" eb="3">
      <t>カズ</t>
    </rPh>
    <rPh sb="5" eb="6">
      <t>ケン</t>
    </rPh>
    <phoneticPr fontId="3"/>
  </si>
  <si>
    <t>当　初</t>
    <rPh sb="0" eb="1">
      <t>トウ</t>
    </rPh>
    <rPh sb="2" eb="3">
      <t>ハツ</t>
    </rPh>
    <phoneticPr fontId="3"/>
  </si>
  <si>
    <t>随　時</t>
    <rPh sb="0" eb="1">
      <t>ズイ</t>
    </rPh>
    <rPh sb="2" eb="3">
      <t>トキ</t>
    </rPh>
    <phoneticPr fontId="3"/>
  </si>
  <si>
    <t>計</t>
    <rPh sb="0" eb="1">
      <t>ケイ</t>
    </rPh>
    <phoneticPr fontId="3"/>
  </si>
  <si>
    <t>件　数
（件）</t>
    <rPh sb="0" eb="1">
      <t>ケン</t>
    </rPh>
    <rPh sb="2" eb="3">
      <t>スウ</t>
    </rPh>
    <rPh sb="5" eb="6">
      <t>ケン</t>
    </rPh>
    <phoneticPr fontId="3"/>
  </si>
  <si>
    <t>税　額
（円）</t>
    <rPh sb="0" eb="1">
      <t>ゼイ</t>
    </rPh>
    <rPh sb="2" eb="3">
      <t>ガク</t>
    </rPh>
    <rPh sb="5" eb="6">
      <t>エン</t>
    </rPh>
    <phoneticPr fontId="3"/>
  </si>
  <si>
    <t xml:space="preserve">  （ア）月 別 調 定 額 調</t>
  </si>
  <si>
    <t>　年度</t>
  </si>
  <si>
    <t>平成28年度</t>
    <rPh sb="0" eb="2">
      <t>ヘイセイ</t>
    </rPh>
    <rPh sb="4" eb="6">
      <t>ネンド</t>
    </rPh>
    <phoneticPr fontId="11"/>
  </si>
  <si>
    <t>平成29年度</t>
    <rPh sb="0" eb="2">
      <t>ヘイセイ</t>
    </rPh>
    <rPh sb="4" eb="6">
      <t>ネンド</t>
    </rPh>
    <phoneticPr fontId="11"/>
  </si>
  <si>
    <t>前年度
調定額対比</t>
    <rPh sb="0" eb="3">
      <t>ゼンネンド</t>
    </rPh>
    <rPh sb="4" eb="7">
      <t>チョウテイガク</t>
    </rPh>
    <rPh sb="7" eb="9">
      <t>タイヒ</t>
    </rPh>
    <phoneticPr fontId="11"/>
  </si>
  <si>
    <t>　区分</t>
  </si>
  <si>
    <t>申告件数</t>
  </si>
  <si>
    <t>調 定 額</t>
  </si>
  <si>
    <t>調定月</t>
  </si>
  <si>
    <t>(件)</t>
    <rPh sb="1" eb="2">
      <t>ケン</t>
    </rPh>
    <phoneticPr fontId="11"/>
  </si>
  <si>
    <t>(円)</t>
    <rPh sb="1" eb="2">
      <t>エン</t>
    </rPh>
    <phoneticPr fontId="11"/>
  </si>
  <si>
    <t>(％)</t>
    <phoneticPr fontId="11"/>
  </si>
  <si>
    <t>４月</t>
    <rPh sb="1" eb="2">
      <t>ツキ</t>
    </rPh>
    <phoneticPr fontId="11"/>
  </si>
  <si>
    <t>５月</t>
    <rPh sb="1" eb="2">
      <t>ツキ</t>
    </rPh>
    <phoneticPr fontId="11"/>
  </si>
  <si>
    <t>６月</t>
    <rPh sb="1" eb="2">
      <t>ツキ</t>
    </rPh>
    <phoneticPr fontId="11"/>
  </si>
  <si>
    <t>７月</t>
    <rPh sb="1" eb="2">
      <t>ツキ</t>
    </rPh>
    <phoneticPr fontId="11"/>
  </si>
  <si>
    <t>８月</t>
    <rPh sb="1" eb="2">
      <t>ツキ</t>
    </rPh>
    <phoneticPr fontId="11"/>
  </si>
  <si>
    <t>９月</t>
    <rPh sb="1" eb="2">
      <t>ツキ</t>
    </rPh>
    <phoneticPr fontId="11"/>
  </si>
  <si>
    <t>１０月</t>
    <rPh sb="2" eb="3">
      <t>ツキ</t>
    </rPh>
    <phoneticPr fontId="11"/>
  </si>
  <si>
    <t>１１月</t>
    <rPh sb="2" eb="3">
      <t>ツキ</t>
    </rPh>
    <phoneticPr fontId="11"/>
  </si>
  <si>
    <t>１２月</t>
    <rPh sb="2" eb="3">
      <t>ツキ</t>
    </rPh>
    <phoneticPr fontId="11"/>
  </si>
  <si>
    <t>１月</t>
    <rPh sb="1" eb="2">
      <t>ツキ</t>
    </rPh>
    <phoneticPr fontId="11"/>
  </si>
  <si>
    <t>２月</t>
    <rPh sb="1" eb="2">
      <t>ツキ</t>
    </rPh>
    <phoneticPr fontId="11"/>
  </si>
  <si>
    <t>３月</t>
    <rPh sb="1" eb="2">
      <t>ツキ</t>
    </rPh>
    <phoneticPr fontId="11"/>
  </si>
  <si>
    <t>計</t>
    <phoneticPr fontId="11"/>
  </si>
  <si>
    <t>調定年度</t>
  </si>
  <si>
    <r>
      <t xml:space="preserve">前年度
税額対比
</t>
    </r>
    <r>
      <rPr>
        <sz val="8"/>
        <rFont val="ＭＳ 明朝"/>
        <family val="1"/>
        <charset val="128"/>
      </rPr>
      <t>（％）</t>
    </r>
    <rPh sb="0" eb="3">
      <t>ゼンネンド</t>
    </rPh>
    <rPh sb="4" eb="6">
      <t>ゼイガク</t>
    </rPh>
    <rPh sb="6" eb="8">
      <t>タイヒ</t>
    </rPh>
    <phoneticPr fontId="3"/>
  </si>
  <si>
    <t>区分</t>
    <rPh sb="0" eb="2">
      <t>クブン</t>
    </rPh>
    <phoneticPr fontId="3"/>
  </si>
  <si>
    <r>
      <t>件数</t>
    </r>
    <r>
      <rPr>
        <sz val="8"/>
        <rFont val="ＭＳ Ｐ明朝"/>
        <family val="1"/>
        <charset val="128"/>
      </rPr>
      <t>（件）</t>
    </r>
    <rPh sb="0" eb="1">
      <t>ケンスウ</t>
    </rPh>
    <rPh sb="2" eb="3">
      <t>ケン</t>
    </rPh>
    <phoneticPr fontId="3"/>
  </si>
  <si>
    <r>
      <t>法人税割額</t>
    </r>
    <r>
      <rPr>
        <sz val="8"/>
        <rFont val="ＭＳ Ｐ明朝"/>
        <family val="1"/>
        <charset val="128"/>
      </rPr>
      <t>（円）</t>
    </r>
    <rPh sb="0" eb="2">
      <t>ホウジンゼイ</t>
    </rPh>
    <rPh sb="2" eb="3">
      <t>ワリ</t>
    </rPh>
    <rPh sb="3" eb="4">
      <t>ガク</t>
    </rPh>
    <rPh sb="6" eb="7">
      <t>エン</t>
    </rPh>
    <phoneticPr fontId="3"/>
  </si>
  <si>
    <r>
      <t>割合</t>
    </r>
    <r>
      <rPr>
        <sz val="8"/>
        <rFont val="ＭＳ Ｐ明朝"/>
        <family val="1"/>
        <charset val="128"/>
      </rPr>
      <t>（％）</t>
    </r>
    <rPh sb="0" eb="1">
      <t>ワリアイ</t>
    </rPh>
    <phoneticPr fontId="3"/>
  </si>
  <si>
    <t xml:space="preserve"> 5億円以下</t>
  </si>
  <si>
    <t>5億円超10億円以下</t>
  </si>
  <si>
    <t>10億円超</t>
  </si>
  <si>
    <t>　※　調定額には均等割額を含まない。</t>
  </si>
  <si>
    <t>調定年度</t>
    <phoneticPr fontId="3"/>
  </si>
  <si>
    <t>平成28年度</t>
    <rPh sb="0" eb="2">
      <t>ヘイセイ</t>
    </rPh>
    <rPh sb="4" eb="6">
      <t>ネンド</t>
    </rPh>
    <phoneticPr fontId="3"/>
  </si>
  <si>
    <t>平成29年度</t>
    <rPh sb="0" eb="2">
      <t>ヘイセイ</t>
    </rPh>
    <rPh sb="4" eb="6">
      <t>ネンド</t>
    </rPh>
    <phoneticPr fontId="3"/>
  </si>
  <si>
    <t>業種別</t>
  </si>
  <si>
    <r>
      <t>件数</t>
    </r>
    <r>
      <rPr>
        <sz val="8"/>
        <rFont val="ＭＳ 明朝"/>
        <family val="1"/>
        <charset val="128"/>
      </rPr>
      <t>（件）</t>
    </r>
    <phoneticPr fontId="3"/>
  </si>
  <si>
    <r>
      <t>法人税割額</t>
    </r>
    <r>
      <rPr>
        <sz val="8"/>
        <rFont val="ＭＳ 明朝"/>
        <family val="1"/>
        <charset val="128"/>
      </rPr>
      <t>（円）</t>
    </r>
    <phoneticPr fontId="3"/>
  </si>
  <si>
    <t>農業・林業・鉱業</t>
  </si>
  <si>
    <t>建設業</t>
  </si>
  <si>
    <t>製造業</t>
  </si>
  <si>
    <t>電気・ガス供給業</t>
  </si>
  <si>
    <t>運輸通信業</t>
  </si>
  <si>
    <t>卸売業・小売業</t>
  </si>
  <si>
    <t>金融業・保険業</t>
  </si>
  <si>
    <t>不動産業</t>
  </si>
  <si>
    <t>サービス業</t>
  </si>
  <si>
    <t>その他</t>
  </si>
  <si>
    <t>計　</t>
  </si>
  <si>
    <r>
      <t>　※　件数は法人税割の申告数で過年度</t>
    </r>
    <r>
      <rPr>
        <sz val="12"/>
        <rFont val="ＭＳ 明朝"/>
        <family val="1"/>
        <charset val="128"/>
      </rPr>
      <t>還付分を含まない。</t>
    </r>
    <rPh sb="18" eb="20">
      <t>カンプ</t>
    </rPh>
    <phoneticPr fontId="3"/>
  </si>
  <si>
    <t>　※　法人税割額には均等割額を含まない。</t>
    <rPh sb="6" eb="7">
      <t>ワリ</t>
    </rPh>
    <phoneticPr fontId="3"/>
  </si>
  <si>
    <t>減免状況</t>
    <phoneticPr fontId="3"/>
  </si>
  <si>
    <t>納税通知書発送状況</t>
    <rPh sb="0" eb="1">
      <t>ノウゼイ</t>
    </rPh>
    <rPh sb="1" eb="4">
      <t>ツウチショ</t>
    </rPh>
    <rPh sb="4" eb="6">
      <t>ハッソウ</t>
    </rPh>
    <rPh sb="6" eb="8">
      <t>ジョウキョウ</t>
    </rPh>
    <phoneticPr fontId="3"/>
  </si>
  <si>
    <t>公示送達状況</t>
    <rPh sb="0" eb="1">
      <t>コウジ</t>
    </rPh>
    <rPh sb="1" eb="3">
      <t>ソウタツ</t>
    </rPh>
    <rPh sb="3" eb="5">
      <t>ジョウキョウ</t>
    </rPh>
    <phoneticPr fontId="3"/>
  </si>
  <si>
    <t>業種別の区分による法人税割額の調</t>
    <phoneticPr fontId="3"/>
  </si>
  <si>
    <t>資本金等の額の区分による法人税割額の調</t>
    <rPh sb="2" eb="3">
      <t>キン</t>
    </rPh>
    <phoneticPr fontId="3"/>
  </si>
  <si>
    <t>市 民 税 （法人）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</si>
</sst>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 ;[Red]\-#,##0\ "/>
    <numFmt numFmtId="177" formatCode="#,##0.0_ ;[Red]\-#,##0.0\ "/>
    <numFmt numFmtId="178" formatCode="#,##0;&quot;△ &quot;#,##0"/>
    <numFmt numFmtId="179" formatCode="#,##0_);[Red]\(#,##0\)"/>
    <numFmt numFmtId="180" formatCode="#,##0.0_);[Red]\(#,##0.0\)"/>
  </numFmts>
  <fonts count="24" x14ac:knownFonts="1"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8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4"/>
      <name val="ＭＳ Ｐ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25"/>
      <name val="ＭＳ 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4"/>
      <color rgb="FFFF0000"/>
      <name val="ＭＳ 明朝"/>
      <family val="1"/>
      <charset val="128"/>
    </font>
    <font>
      <b/>
      <sz val="12"/>
      <name val="ＭＳ ゴシック"/>
      <family val="3"/>
      <charset val="128"/>
    </font>
    <font>
      <sz val="9"/>
      <name val="ＭＳ 明朝"/>
      <family val="1"/>
      <charset val="128"/>
    </font>
    <font>
      <sz val="12"/>
      <name val="ＭＳ Ｐゴシック"/>
      <family val="3"/>
      <charset val="128"/>
    </font>
    <font>
      <b/>
      <sz val="13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9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0" fillId="0" borderId="0"/>
  </cellStyleXfs>
  <cellXfs count="293">
    <xf numFmtId="0" fontId="0" fillId="0" borderId="0" xfId="0"/>
    <xf numFmtId="176" fontId="0" fillId="0" borderId="0" xfId="0" applyNumberFormat="1" applyFont="1"/>
    <xf numFmtId="176" fontId="5" fillId="0" borderId="0" xfId="0" applyNumberFormat="1" applyFont="1" applyAlignment="1">
      <alignment vertical="center"/>
    </xf>
    <xf numFmtId="176" fontId="0" fillId="0" borderId="0" xfId="0" applyNumberFormat="1" applyFont="1" applyAlignment="1">
      <alignment vertical="center"/>
    </xf>
    <xf numFmtId="176" fontId="6" fillId="0" borderId="0" xfId="0" applyNumberFormat="1" applyFont="1" applyAlignment="1">
      <alignment vertical="center"/>
    </xf>
    <xf numFmtId="176" fontId="0" fillId="0" borderId="8" xfId="0" applyNumberFormat="1" applyFont="1" applyBorder="1" applyAlignment="1">
      <alignment vertical="center"/>
    </xf>
    <xf numFmtId="176" fontId="4" fillId="0" borderId="8" xfId="0" quotePrefix="1" applyNumberFormat="1" applyFont="1" applyBorder="1" applyAlignment="1">
      <alignment horizontal="left" vertical="center"/>
    </xf>
    <xf numFmtId="176" fontId="0" fillId="0" borderId="8" xfId="0" applyNumberFormat="1" applyFont="1" applyBorder="1"/>
    <xf numFmtId="176" fontId="0" fillId="0" borderId="10" xfId="0" applyNumberFormat="1" applyFont="1" applyBorder="1" applyAlignment="1">
      <alignment horizontal="distributed" vertical="center"/>
    </xf>
    <xf numFmtId="176" fontId="0" fillId="0" borderId="11" xfId="0" applyNumberFormat="1" applyFont="1" applyBorder="1" applyAlignment="1">
      <alignment horizontal="distributed" vertical="center"/>
    </xf>
    <xf numFmtId="176" fontId="0" fillId="0" borderId="11" xfId="0" applyNumberFormat="1" applyFont="1" applyBorder="1" applyAlignment="1">
      <alignment vertical="center"/>
    </xf>
    <xf numFmtId="176" fontId="0" fillId="0" borderId="6" xfId="0" applyNumberFormat="1" applyFont="1" applyBorder="1" applyAlignment="1">
      <alignment vertical="center"/>
    </xf>
    <xf numFmtId="176" fontId="0" fillId="0" borderId="8" xfId="0" applyNumberFormat="1" applyFont="1" applyBorder="1" applyAlignment="1">
      <alignment horizontal="distributed" vertical="center"/>
    </xf>
    <xf numFmtId="176" fontId="0" fillId="0" borderId="0" xfId="0" applyNumberFormat="1" applyFont="1" applyAlignment="1">
      <alignment vertical="top"/>
    </xf>
    <xf numFmtId="176" fontId="1" fillId="0" borderId="0" xfId="0" applyNumberFormat="1" applyFont="1"/>
    <xf numFmtId="176" fontId="0" fillId="2" borderId="2" xfId="0" applyNumberFormat="1" applyFont="1" applyFill="1" applyBorder="1" applyAlignment="1">
      <alignment horizontal="center" vertical="center" wrapText="1"/>
    </xf>
    <xf numFmtId="176" fontId="0" fillId="2" borderId="9" xfId="0" applyNumberFormat="1" applyFont="1" applyFill="1" applyBorder="1" applyAlignment="1">
      <alignment horizontal="center" vertical="center" wrapText="1"/>
    </xf>
    <xf numFmtId="176" fontId="0" fillId="0" borderId="3" xfId="0" applyNumberFormat="1" applyFont="1" applyBorder="1" applyAlignment="1">
      <alignment horizontal="center" vertical="center" wrapText="1"/>
    </xf>
    <xf numFmtId="176" fontId="7" fillId="2" borderId="12" xfId="0" applyNumberFormat="1" applyFont="1" applyFill="1" applyBorder="1" applyAlignment="1" applyProtection="1">
      <alignment vertical="center"/>
      <protection locked="0"/>
    </xf>
    <xf numFmtId="176" fontId="7" fillId="2" borderId="2" xfId="0" applyNumberFormat="1" applyFont="1" applyFill="1" applyBorder="1" applyAlignment="1" applyProtection="1">
      <alignment vertical="center"/>
      <protection locked="0"/>
    </xf>
    <xf numFmtId="178" fontId="7" fillId="0" borderId="2" xfId="0" applyNumberFormat="1" applyFont="1" applyBorder="1" applyAlignment="1">
      <alignment vertical="center"/>
    </xf>
    <xf numFmtId="177" fontId="7" fillId="0" borderId="2" xfId="0" applyNumberFormat="1" applyFont="1" applyBorder="1" applyAlignment="1">
      <alignment vertical="center"/>
    </xf>
    <xf numFmtId="177" fontId="7" fillId="0" borderId="3" xfId="0" applyNumberFormat="1" applyFont="1" applyBorder="1" applyAlignment="1">
      <alignment vertical="center"/>
    </xf>
    <xf numFmtId="176" fontId="7" fillId="2" borderId="2" xfId="0" applyNumberFormat="1" applyFont="1" applyFill="1" applyBorder="1" applyAlignment="1" applyProtection="1">
      <alignment vertical="center"/>
    </xf>
    <xf numFmtId="176" fontId="7" fillId="2" borderId="2" xfId="0" applyNumberFormat="1" applyFont="1" applyFill="1" applyBorder="1" applyAlignment="1">
      <alignment vertical="center"/>
    </xf>
    <xf numFmtId="176" fontId="8" fillId="2" borderId="12" xfId="0" applyNumberFormat="1" applyFont="1" applyFill="1" applyBorder="1" applyAlignment="1">
      <alignment vertical="center"/>
    </xf>
    <xf numFmtId="176" fontId="8" fillId="2" borderId="2" xfId="0" applyNumberFormat="1" applyFont="1" applyFill="1" applyBorder="1" applyAlignment="1">
      <alignment vertical="center"/>
    </xf>
    <xf numFmtId="178" fontId="8" fillId="0" borderId="2" xfId="0" applyNumberFormat="1" applyFont="1" applyBorder="1" applyAlignment="1">
      <alignment vertical="center"/>
    </xf>
    <xf numFmtId="177" fontId="8" fillId="0" borderId="2" xfId="0" applyNumberFormat="1" applyFont="1" applyBorder="1" applyAlignment="1">
      <alignment vertical="center"/>
    </xf>
    <xf numFmtId="177" fontId="8" fillId="0" borderId="3" xfId="0" applyNumberFormat="1" applyFont="1" applyBorder="1" applyAlignment="1">
      <alignment vertical="center"/>
    </xf>
    <xf numFmtId="176" fontId="8" fillId="2" borderId="14" xfId="0" applyNumberFormat="1" applyFont="1" applyFill="1" applyBorder="1" applyAlignment="1">
      <alignment vertical="center"/>
    </xf>
    <xf numFmtId="176" fontId="8" fillId="2" borderId="13" xfId="0" applyNumberFormat="1" applyFont="1" applyFill="1" applyBorder="1" applyAlignment="1">
      <alignment vertical="center"/>
    </xf>
    <xf numFmtId="178" fontId="8" fillId="0" borderId="13" xfId="0" applyNumberFormat="1" applyFont="1" applyBorder="1" applyAlignment="1">
      <alignment vertical="center"/>
    </xf>
    <xf numFmtId="177" fontId="8" fillId="0" borderId="13" xfId="0" applyNumberFormat="1" applyFont="1" applyBorder="1" applyAlignment="1">
      <alignment vertical="center"/>
    </xf>
    <xf numFmtId="177" fontId="8" fillId="0" borderId="15" xfId="0" applyNumberFormat="1" applyFont="1" applyBorder="1" applyAlignment="1">
      <alignment vertical="center"/>
    </xf>
    <xf numFmtId="176" fontId="0" fillId="0" borderId="5" xfId="0" applyNumberFormat="1" applyFont="1" applyBorder="1" applyAlignment="1">
      <alignment horizontal="center" vertical="top"/>
    </xf>
    <xf numFmtId="176" fontId="0" fillId="0" borderId="5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/>
    </xf>
    <xf numFmtId="176" fontId="0" fillId="0" borderId="13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distributed" vertical="top"/>
    </xf>
    <xf numFmtId="176" fontId="8" fillId="0" borderId="4" xfId="0" applyNumberFormat="1" applyFont="1" applyBorder="1" applyAlignment="1">
      <alignment horizontal="distributed" vertical="center"/>
    </xf>
    <xf numFmtId="176" fontId="8" fillId="0" borderId="6" xfId="0" applyNumberFormat="1" applyFont="1" applyBorder="1" applyAlignment="1">
      <alignment horizontal="distributed" vertical="center"/>
    </xf>
    <xf numFmtId="176" fontId="9" fillId="0" borderId="4" xfId="0" applyNumberFormat="1" applyFont="1" applyBorder="1" applyAlignment="1">
      <alignment horizontal="distributed" vertical="center"/>
    </xf>
    <xf numFmtId="176" fontId="9" fillId="0" borderId="7" xfId="0" applyNumberFormat="1" applyFont="1" applyBorder="1" applyAlignment="1">
      <alignment horizontal="distributed" vertical="center"/>
    </xf>
    <xf numFmtId="0" fontId="10" fillId="0" borderId="0" xfId="0" applyFont="1"/>
    <xf numFmtId="0" fontId="10" fillId="0" borderId="0" xfId="0" applyFont="1" applyFill="1"/>
    <xf numFmtId="0" fontId="10" fillId="0" borderId="0" xfId="0" applyFont="1" applyFill="1" applyBorder="1"/>
    <xf numFmtId="0" fontId="5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/>
    <xf numFmtId="0" fontId="12" fillId="0" borderId="0" xfId="0" applyFont="1" applyBorder="1" applyAlignment="1">
      <alignment vertical="center"/>
    </xf>
    <xf numFmtId="0" fontId="10" fillId="2" borderId="0" xfId="0" applyFont="1" applyFill="1" applyBorder="1" applyAlignment="1" applyProtection="1">
      <alignment horizontal="left" vertical="center"/>
      <protection locked="0"/>
    </xf>
    <xf numFmtId="0" fontId="10" fillId="2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0" borderId="0" xfId="0" applyFont="1" applyBorder="1"/>
    <xf numFmtId="0" fontId="10" fillId="0" borderId="0" xfId="0" applyFont="1" applyFill="1" applyBorder="1" applyProtection="1">
      <protection locked="0"/>
    </xf>
    <xf numFmtId="0" fontId="4" fillId="0" borderId="0" xfId="0" applyFont="1" applyFill="1" applyBorder="1"/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horizontal="right" vertical="center"/>
    </xf>
    <xf numFmtId="0" fontId="0" fillId="0" borderId="20" xfId="0" applyFont="1" applyBorder="1" applyAlignment="1">
      <alignment vertical="center"/>
    </xf>
    <xf numFmtId="0" fontId="10" fillId="0" borderId="22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19" xfId="0" applyFont="1" applyFill="1" applyBorder="1" applyAlignment="1">
      <alignment vertical="center"/>
    </xf>
    <xf numFmtId="0" fontId="0" fillId="0" borderId="20" xfId="0" applyFont="1" applyFill="1" applyBorder="1" applyAlignment="1">
      <alignment horizontal="right" vertical="center"/>
    </xf>
    <xf numFmtId="0" fontId="0" fillId="0" borderId="23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2" xfId="0" applyFont="1" applyBorder="1"/>
    <xf numFmtId="0" fontId="0" fillId="0" borderId="8" xfId="0" applyFont="1" applyBorder="1"/>
    <xf numFmtId="0" fontId="2" fillId="0" borderId="22" xfId="0" applyFont="1" applyBorder="1" applyAlignment="1">
      <alignment horizontal="distributed" vertical="center" wrapText="1"/>
    </xf>
    <xf numFmtId="0" fontId="0" fillId="0" borderId="2" xfId="0" applyFont="1" applyFill="1" applyBorder="1"/>
    <xf numFmtId="0" fontId="0" fillId="0" borderId="8" xfId="0" applyFont="1" applyFill="1" applyBorder="1"/>
    <xf numFmtId="0" fontId="0" fillId="0" borderId="24" xfId="0" applyFont="1" applyFill="1" applyBorder="1"/>
    <xf numFmtId="0" fontId="2" fillId="0" borderId="5" xfId="0" applyFont="1" applyFill="1" applyBorder="1" applyAlignment="1">
      <alignment horizontal="distributed" vertical="center" wrapText="1"/>
    </xf>
    <xf numFmtId="0" fontId="2" fillId="0" borderId="0" xfId="0" applyFont="1"/>
    <xf numFmtId="0" fontId="13" fillId="0" borderId="2" xfId="0" applyFont="1" applyBorder="1" applyAlignment="1">
      <alignment horizontal="right" vertical="center"/>
    </xf>
    <xf numFmtId="0" fontId="13" fillId="0" borderId="8" xfId="0" applyFont="1" applyBorder="1" applyAlignment="1">
      <alignment vertical="center"/>
    </xf>
    <xf numFmtId="3" fontId="7" fillId="0" borderId="2" xfId="0" applyNumberFormat="1" applyFont="1" applyBorder="1" applyAlignment="1">
      <alignment vertical="center"/>
    </xf>
    <xf numFmtId="3" fontId="7" fillId="2" borderId="9" xfId="0" applyNumberFormat="1" applyFont="1" applyFill="1" applyBorder="1" applyAlignment="1">
      <alignment vertical="center"/>
    </xf>
    <xf numFmtId="3" fontId="14" fillId="0" borderId="22" xfId="0" applyNumberFormat="1" applyFont="1" applyBorder="1" applyAlignment="1">
      <alignment vertical="center"/>
    </xf>
    <xf numFmtId="3" fontId="7" fillId="2" borderId="12" xfId="0" applyNumberFormat="1" applyFont="1" applyFill="1" applyBorder="1" applyAlignment="1" applyProtection="1">
      <alignment vertical="center"/>
      <protection locked="0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7" fillId="2" borderId="9" xfId="0" applyNumberFormat="1" applyFont="1" applyFill="1" applyBorder="1" applyAlignment="1" applyProtection="1">
      <alignment vertical="center"/>
      <protection locked="0"/>
    </xf>
    <xf numFmtId="3" fontId="14" fillId="0" borderId="5" xfId="0" applyNumberFormat="1" applyFont="1" applyFill="1" applyBorder="1" applyAlignment="1">
      <alignment vertical="center"/>
    </xf>
    <xf numFmtId="0" fontId="13" fillId="0" borderId="2" xfId="0" applyFont="1" applyFill="1" applyBorder="1" applyAlignment="1">
      <alignment horizontal="right" vertical="center"/>
    </xf>
    <xf numFmtId="0" fontId="13" fillId="0" borderId="8" xfId="0" applyFont="1" applyFill="1" applyBorder="1" applyAlignment="1">
      <alignment vertical="center"/>
    </xf>
    <xf numFmtId="0" fontId="13" fillId="0" borderId="24" xfId="0" applyFont="1" applyFill="1" applyBorder="1" applyAlignment="1">
      <alignment vertical="center"/>
    </xf>
    <xf numFmtId="3" fontId="7" fillId="0" borderId="2" xfId="0" applyNumberFormat="1" applyFont="1" applyFill="1" applyBorder="1" applyAlignment="1" applyProtection="1">
      <alignment vertical="center"/>
      <protection locked="0"/>
    </xf>
    <xf numFmtId="3" fontId="7" fillId="0" borderId="12" xfId="0" applyNumberFormat="1" applyFont="1" applyFill="1" applyBorder="1" applyAlignment="1" applyProtection="1">
      <alignment vertical="center"/>
      <protection locked="0"/>
    </xf>
    <xf numFmtId="3" fontId="7" fillId="2" borderId="2" xfId="0" applyNumberFormat="1" applyFont="1" applyFill="1" applyBorder="1" applyAlignment="1" applyProtection="1">
      <alignment vertical="center"/>
    </xf>
    <xf numFmtId="0" fontId="13" fillId="0" borderId="8" xfId="0" applyFont="1" applyBorder="1" applyAlignment="1">
      <alignment horizontal="right" vertical="center"/>
    </xf>
    <xf numFmtId="3" fontId="7" fillId="2" borderId="12" xfId="0" applyNumberFormat="1" applyFont="1" applyFill="1" applyBorder="1" applyAlignment="1">
      <alignment vertical="center"/>
    </xf>
    <xf numFmtId="0" fontId="13" fillId="0" borderId="8" xfId="0" applyFont="1" applyFill="1" applyBorder="1" applyAlignment="1">
      <alignment horizontal="right" vertical="center"/>
    </xf>
    <xf numFmtId="0" fontId="13" fillId="0" borderId="24" xfId="0" applyFont="1" applyFill="1" applyBorder="1" applyAlignment="1">
      <alignment horizontal="right" vertical="center"/>
    </xf>
    <xf numFmtId="0" fontId="13" fillId="0" borderId="2" xfId="0" applyFont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13" fillId="0" borderId="2" xfId="0" applyFont="1" applyBorder="1" applyAlignment="1">
      <alignment horizontal="centerContinuous" vertical="center"/>
    </xf>
    <xf numFmtId="0" fontId="13" fillId="0" borderId="8" xfId="0" applyFont="1" applyBorder="1" applyAlignment="1">
      <alignment horizontal="centerContinuous" vertical="center"/>
    </xf>
    <xf numFmtId="3" fontId="7" fillId="2" borderId="2" xfId="0" applyNumberFormat="1" applyFont="1" applyFill="1" applyBorder="1" applyAlignment="1">
      <alignment vertical="center"/>
    </xf>
    <xf numFmtId="0" fontId="13" fillId="0" borderId="2" xfId="0" applyFont="1" applyFill="1" applyBorder="1" applyAlignment="1">
      <alignment horizontal="centerContinuous" vertical="center"/>
    </xf>
    <xf numFmtId="0" fontId="13" fillId="0" borderId="8" xfId="0" applyFont="1" applyFill="1" applyBorder="1" applyAlignment="1">
      <alignment horizontal="centerContinuous" vertical="center"/>
    </xf>
    <xf numFmtId="0" fontId="13" fillId="0" borderId="24" xfId="0" applyFont="1" applyFill="1" applyBorder="1" applyAlignment="1">
      <alignment horizontal="centerContinuous" vertical="center"/>
    </xf>
    <xf numFmtId="3" fontId="7" fillId="0" borderId="2" xfId="0" applyNumberFormat="1" applyFont="1" applyFill="1" applyBorder="1" applyAlignment="1">
      <alignment vertical="center"/>
    </xf>
    <xf numFmtId="3" fontId="7" fillId="0" borderId="12" xfId="0" applyNumberFormat="1" applyFont="1" applyFill="1" applyBorder="1" applyAlignment="1">
      <alignment vertical="center"/>
    </xf>
    <xf numFmtId="0" fontId="15" fillId="0" borderId="0" xfId="0" applyFont="1"/>
    <xf numFmtId="0" fontId="15" fillId="0" borderId="0" xfId="0" applyFont="1" applyFill="1"/>
    <xf numFmtId="0" fontId="16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Continuous" vertical="center"/>
    </xf>
    <xf numFmtId="0" fontId="2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distributed" vertical="center" wrapText="1"/>
    </xf>
    <xf numFmtId="0" fontId="2" fillId="0" borderId="0" xfId="0" applyFont="1" applyBorder="1"/>
    <xf numFmtId="0" fontId="14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Border="1" applyAlignment="1">
      <alignment vertical="center"/>
    </xf>
    <xf numFmtId="3" fontId="14" fillId="2" borderId="0" xfId="0" applyNumberFormat="1" applyFont="1" applyFill="1" applyBorder="1" applyAlignment="1" applyProtection="1">
      <alignment vertical="center"/>
      <protection locked="0"/>
    </xf>
    <xf numFmtId="3" fontId="14" fillId="2" borderId="0" xfId="0" applyNumberFormat="1" applyFont="1" applyFill="1" applyBorder="1" applyAlignment="1" applyProtection="1">
      <alignment vertical="center"/>
    </xf>
    <xf numFmtId="0" fontId="14" fillId="0" borderId="0" xfId="0" applyFont="1" applyBorder="1" applyAlignment="1">
      <alignment horizontal="right" vertical="center"/>
    </xf>
    <xf numFmtId="0" fontId="14" fillId="0" borderId="0" xfId="0" applyFont="1" applyFill="1" applyBorder="1" applyAlignment="1">
      <alignment horizontal="centerContinuous" vertical="center"/>
    </xf>
    <xf numFmtId="0" fontId="14" fillId="0" borderId="0" xfId="0" applyFont="1" applyBorder="1" applyAlignment="1">
      <alignment horizontal="centerContinuous" vertical="center"/>
    </xf>
    <xf numFmtId="3" fontId="14" fillId="2" borderId="0" xfId="0" applyNumberFormat="1" applyFont="1" applyFill="1" applyBorder="1" applyAlignment="1">
      <alignment vertical="center"/>
    </xf>
    <xf numFmtId="0" fontId="15" fillId="0" borderId="0" xfId="0" applyFont="1" applyFill="1" applyBorder="1"/>
    <xf numFmtId="0" fontId="8" fillId="0" borderId="0" xfId="0" applyFon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>
      <alignment vertical="top"/>
    </xf>
    <xf numFmtId="0" fontId="17" fillId="2" borderId="0" xfId="0" quotePrefix="1" applyFont="1" applyFill="1" applyBorder="1" applyAlignment="1">
      <alignment horizontal="left" vertical="center"/>
    </xf>
    <xf numFmtId="0" fontId="0" fillId="2" borderId="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8" fillId="2" borderId="0" xfId="0" quotePrefix="1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0" fillId="0" borderId="0" xfId="0" applyFont="1"/>
    <xf numFmtId="0" fontId="0" fillId="0" borderId="2" xfId="0" applyFont="1" applyBorder="1" applyAlignment="1">
      <alignment horizontal="distributed" vertical="center"/>
    </xf>
    <xf numFmtId="0" fontId="0" fillId="0" borderId="2" xfId="0" applyFont="1" applyBorder="1" applyAlignment="1">
      <alignment horizontal="center" vertical="center" wrapText="1"/>
    </xf>
    <xf numFmtId="3" fontId="8" fillId="2" borderId="2" xfId="0" applyNumberFormat="1" applyFont="1" applyFill="1" applyBorder="1" applyAlignment="1" applyProtection="1">
      <alignment vertical="center"/>
      <protection locked="0"/>
    </xf>
    <xf numFmtId="3" fontId="8" fillId="2" borderId="2" xfId="0" applyNumberFormat="1" applyFont="1" applyFill="1" applyBorder="1" applyAlignment="1">
      <alignment vertical="center"/>
    </xf>
    <xf numFmtId="3" fontId="8" fillId="2" borderId="12" xfId="0" applyNumberFormat="1" applyFont="1" applyFill="1" applyBorder="1" applyAlignment="1">
      <alignment vertical="center"/>
    </xf>
    <xf numFmtId="0" fontId="0" fillId="0" borderId="5" xfId="0" applyFont="1" applyBorder="1" applyAlignment="1">
      <alignment horizontal="distributed" vertical="center"/>
    </xf>
    <xf numFmtId="0" fontId="0" fillId="0" borderId="2" xfId="0" applyFont="1" applyBorder="1" applyAlignment="1">
      <alignment horizontal="centerContinuous" vertical="center"/>
    </xf>
    <xf numFmtId="0" fontId="0" fillId="0" borderId="8" xfId="0" applyFont="1" applyBorder="1" applyAlignment="1">
      <alignment horizontal="centerContinuous" vertical="center"/>
    </xf>
    <xf numFmtId="0" fontId="0" fillId="2" borderId="0" xfId="0" applyFont="1" applyFill="1" applyAlignment="1">
      <alignment vertical="center"/>
    </xf>
    <xf numFmtId="0" fontId="17" fillId="0" borderId="0" xfId="0" quotePrefix="1" applyFont="1" applyAlignment="1">
      <alignment vertical="center"/>
    </xf>
    <xf numFmtId="0" fontId="1" fillId="2" borderId="0" xfId="0" quotePrefix="1" applyFont="1" applyFill="1" applyAlignment="1">
      <alignment vertical="center"/>
    </xf>
    <xf numFmtId="0" fontId="17" fillId="2" borderId="0" xfId="0" quotePrefix="1" applyFont="1" applyFill="1" applyBorder="1" applyAlignment="1">
      <alignment vertical="center"/>
    </xf>
    <xf numFmtId="0" fontId="0" fillId="2" borderId="0" xfId="0" quotePrefix="1" applyFont="1" applyFill="1" applyBorder="1" applyAlignment="1">
      <alignment horizontal="left" vertical="center"/>
    </xf>
    <xf numFmtId="0" fontId="0" fillId="0" borderId="25" xfId="0" applyFont="1" applyBorder="1" applyAlignment="1">
      <alignment horizontal="center" vertical="center"/>
    </xf>
    <xf numFmtId="3" fontId="0" fillId="2" borderId="9" xfId="0" applyNumberFormat="1" applyFont="1" applyFill="1" applyBorder="1" applyAlignment="1" applyProtection="1">
      <alignment horizontal="center" vertical="center" wrapText="1"/>
      <protection locked="0"/>
    </xf>
    <xf numFmtId="3" fontId="0" fillId="2" borderId="0" xfId="0" applyNumberFormat="1" applyFont="1" applyFill="1" applyBorder="1" applyAlignment="1" applyProtection="1">
      <alignment vertical="center"/>
      <protection locked="0"/>
    </xf>
    <xf numFmtId="3" fontId="0" fillId="2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/>
    </xf>
    <xf numFmtId="3" fontId="8" fillId="2" borderId="9" xfId="0" applyNumberFormat="1" applyFont="1" applyFill="1" applyBorder="1" applyAlignment="1" applyProtection="1">
      <alignment vertical="center"/>
      <protection locked="0"/>
    </xf>
    <xf numFmtId="3" fontId="0" fillId="2" borderId="0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Font="1" applyBorder="1" applyAlignment="1">
      <alignment horizontal="right" vertical="center"/>
    </xf>
    <xf numFmtId="3" fontId="0" fillId="2" borderId="0" xfId="0" applyNumberFormat="1" applyFont="1" applyFill="1" applyBorder="1" applyAlignment="1">
      <alignment horizontal="right" vertical="center"/>
    </xf>
    <xf numFmtId="3" fontId="0" fillId="0" borderId="25" xfId="0" applyNumberFormat="1" applyFont="1" applyBorder="1" applyAlignment="1">
      <alignment horizontal="center" vertical="center"/>
    </xf>
    <xf numFmtId="3" fontId="0" fillId="0" borderId="0" xfId="0" applyNumberFormat="1" applyFont="1" applyBorder="1" applyAlignment="1">
      <alignment horizontal="center" vertical="center"/>
    </xf>
    <xf numFmtId="3" fontId="0" fillId="0" borderId="0" xfId="0" applyNumberFormat="1" applyFont="1" applyBorder="1" applyAlignment="1">
      <alignment horizontal="right" vertical="center"/>
    </xf>
    <xf numFmtId="3" fontId="0" fillId="2" borderId="0" xfId="0" applyNumberFormat="1" applyFont="1" applyFill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17" fillId="2" borderId="0" xfId="0" quotePrefix="1" applyFont="1" applyFill="1" applyAlignment="1">
      <alignment vertical="center"/>
    </xf>
    <xf numFmtId="0" fontId="0" fillId="0" borderId="0" xfId="0" quotePrefix="1" applyFont="1" applyAlignment="1">
      <alignment vertical="center" textRotation="180"/>
    </xf>
    <xf numFmtId="0" fontId="0" fillId="0" borderId="9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8" fillId="0" borderId="28" xfId="0" applyFont="1" applyBorder="1" applyAlignment="1">
      <alignment horizontal="right" vertical="center"/>
    </xf>
    <xf numFmtId="3" fontId="8" fillId="0" borderId="9" xfId="0" applyNumberFormat="1" applyFont="1" applyBorder="1" applyAlignment="1">
      <alignment horizontal="right" vertical="center"/>
    </xf>
    <xf numFmtId="0" fontId="0" fillId="0" borderId="12" xfId="0" applyFont="1" applyBorder="1" applyAlignment="1">
      <alignment horizontal="center" vertical="center"/>
    </xf>
    <xf numFmtId="3" fontId="8" fillId="0" borderId="24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>
      <alignment vertical="center"/>
    </xf>
    <xf numFmtId="0" fontId="17" fillId="3" borderId="8" xfId="0" applyFont="1" applyFill="1" applyBorder="1" applyAlignment="1">
      <alignment vertical="center"/>
    </xf>
    <xf numFmtId="0" fontId="17" fillId="3" borderId="8" xfId="0" applyFont="1" applyFill="1" applyBorder="1" applyAlignment="1" applyProtection="1">
      <alignment vertical="center"/>
      <protection locked="0"/>
    </xf>
    <xf numFmtId="0" fontId="17" fillId="3" borderId="0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8" fillId="0" borderId="19" xfId="0" applyFont="1" applyBorder="1" applyAlignment="1">
      <alignment horizontal="right" vertical="top"/>
    </xf>
    <xf numFmtId="0" fontId="18" fillId="0" borderId="5" xfId="0" applyFont="1" applyBorder="1" applyAlignment="1">
      <alignment horizontal="right" vertical="top"/>
    </xf>
    <xf numFmtId="0" fontId="0" fillId="3" borderId="5" xfId="0" applyFont="1" applyFill="1" applyBorder="1" applyAlignment="1">
      <alignment horizontal="center"/>
    </xf>
    <xf numFmtId="0" fontId="18" fillId="0" borderId="2" xfId="0" applyFont="1" applyBorder="1" applyAlignment="1">
      <alignment vertical="center"/>
    </xf>
    <xf numFmtId="0" fontId="2" fillId="3" borderId="2" xfId="0" applyFont="1" applyFill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0" fillId="0" borderId="9" xfId="0" quotePrefix="1" applyFont="1" applyBorder="1" applyAlignment="1">
      <alignment horizontal="center" vertical="center"/>
    </xf>
    <xf numFmtId="179" fontId="13" fillId="3" borderId="2" xfId="0" applyNumberFormat="1" applyFont="1" applyFill="1" applyBorder="1" applyAlignment="1" applyProtection="1">
      <alignment horizontal="right" vertical="center"/>
      <protection locked="0"/>
    </xf>
    <xf numFmtId="180" fontId="13" fillId="0" borderId="12" xfId="0" applyNumberFormat="1" applyFont="1" applyBorder="1" applyAlignment="1">
      <alignment horizontal="right" vertical="center"/>
    </xf>
    <xf numFmtId="179" fontId="13" fillId="3" borderId="2" xfId="0" applyNumberFormat="1" applyFont="1" applyFill="1" applyBorder="1" applyAlignment="1" applyProtection="1">
      <alignment vertical="center"/>
      <protection locked="0"/>
    </xf>
    <xf numFmtId="180" fontId="13" fillId="0" borderId="12" xfId="0" applyNumberFormat="1" applyFont="1" applyBorder="1" applyAlignment="1">
      <alignment vertical="center"/>
    </xf>
    <xf numFmtId="0" fontId="0" fillId="0" borderId="2" xfId="0" quotePrefix="1" applyFont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179" fontId="13" fillId="2" borderId="25" xfId="0" applyNumberFormat="1" applyFont="1" applyFill="1" applyBorder="1" applyAlignment="1">
      <alignment vertical="center"/>
    </xf>
    <xf numFmtId="180" fontId="13" fillId="2" borderId="9" xfId="0" applyNumberFormat="1" applyFont="1" applyFill="1" applyBorder="1" applyAlignment="1">
      <alignment vertical="center"/>
    </xf>
    <xf numFmtId="179" fontId="19" fillId="2" borderId="0" xfId="0" applyNumberFormat="1" applyFont="1" applyFill="1" applyBorder="1" applyAlignment="1">
      <alignment vertical="center"/>
    </xf>
    <xf numFmtId="0" fontId="20" fillId="2" borderId="0" xfId="0" applyFont="1" applyFill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8" fillId="2" borderId="19" xfId="0" applyFont="1" applyFill="1" applyBorder="1" applyAlignment="1">
      <alignment horizontal="right" vertical="center"/>
    </xf>
    <xf numFmtId="0" fontId="2" fillId="2" borderId="20" xfId="0" applyFont="1" applyFill="1" applyBorder="1" applyAlignment="1">
      <alignment horizontal="right"/>
    </xf>
    <xf numFmtId="0" fontId="18" fillId="2" borderId="5" xfId="0" applyFont="1" applyFill="1" applyBorder="1" applyAlignment="1">
      <alignment horizontal="right" vertical="center"/>
    </xf>
    <xf numFmtId="0" fontId="18" fillId="2" borderId="0" xfId="0" applyFont="1" applyFill="1" applyBorder="1" applyAlignment="1">
      <alignment horizontal="right" vertical="top"/>
    </xf>
    <xf numFmtId="0" fontId="2" fillId="2" borderId="5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/>
    </xf>
    <xf numFmtId="0" fontId="22" fillId="2" borderId="21" xfId="0" quotePrefix="1" applyFont="1" applyFill="1" applyBorder="1" applyAlignment="1">
      <alignment horizontal="center" vertical="center" wrapText="1"/>
    </xf>
    <xf numFmtId="0" fontId="22" fillId="2" borderId="21" xfId="0" quotePrefix="1" applyFont="1" applyFill="1" applyBorder="1" applyAlignment="1">
      <alignment horizontal="center" vertical="center"/>
    </xf>
    <xf numFmtId="179" fontId="13" fillId="2" borderId="9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>
      <alignment vertical="top"/>
    </xf>
    <xf numFmtId="179" fontId="13" fillId="2" borderId="9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Alignment="1">
      <alignment horizontal="distributed" vertical="center"/>
    </xf>
    <xf numFmtId="0" fontId="17" fillId="0" borderId="0" xfId="0" applyFont="1" applyBorder="1" applyAlignment="1">
      <alignment horizontal="distributed" vertical="center"/>
    </xf>
    <xf numFmtId="0" fontId="2" fillId="0" borderId="9" xfId="0" quotePrefix="1" applyFont="1" applyBorder="1" applyAlignment="1">
      <alignment horizontal="center" vertical="center"/>
    </xf>
    <xf numFmtId="179" fontId="0" fillId="2" borderId="2" xfId="0" applyNumberFormat="1" applyFont="1" applyFill="1" applyBorder="1" applyAlignment="1" applyProtection="1">
      <alignment horizontal="right" vertical="center"/>
      <protection locked="0"/>
    </xf>
    <xf numFmtId="180" fontId="0" fillId="0" borderId="12" xfId="0" applyNumberFormat="1" applyFont="1" applyBorder="1" applyAlignment="1">
      <alignment horizontal="right" vertical="center"/>
    </xf>
    <xf numFmtId="179" fontId="0" fillId="2" borderId="12" xfId="0" applyNumberFormat="1" applyFont="1" applyFill="1" applyBorder="1" applyAlignment="1" applyProtection="1">
      <alignment horizontal="right" vertical="center"/>
      <protection locked="0"/>
    </xf>
    <xf numFmtId="180" fontId="0" fillId="0" borderId="27" xfId="0" applyNumberFormat="1" applyFont="1" applyBorder="1" applyAlignment="1">
      <alignment horizontal="right" vertical="center"/>
    </xf>
    <xf numFmtId="179" fontId="0" fillId="2" borderId="9" xfId="0" applyNumberFormat="1" applyFont="1" applyFill="1" applyBorder="1" applyAlignment="1" applyProtection="1">
      <alignment horizontal="right" vertical="center"/>
      <protection locked="0"/>
    </xf>
    <xf numFmtId="179" fontId="0" fillId="0" borderId="9" xfId="0" applyNumberFormat="1" applyFont="1" applyBorder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distributed" vertical="center"/>
    </xf>
    <xf numFmtId="176" fontId="7" fillId="2" borderId="16" xfId="0" quotePrefix="1" applyNumberFormat="1" applyFont="1" applyFill="1" applyBorder="1" applyAlignment="1">
      <alignment horizontal="center" vertical="center"/>
    </xf>
    <xf numFmtId="176" fontId="7" fillId="2" borderId="1" xfId="0" quotePrefix="1" applyNumberFormat="1" applyFont="1" applyFill="1" applyBorder="1" applyAlignment="1">
      <alignment horizontal="center" vertical="center"/>
    </xf>
    <xf numFmtId="176" fontId="8" fillId="0" borderId="16" xfId="0" applyNumberFormat="1" applyFont="1" applyBorder="1" applyAlignment="1">
      <alignment horizontal="center" vertical="center"/>
    </xf>
    <xf numFmtId="176" fontId="8" fillId="0" borderId="17" xfId="0" applyNumberFormat="1" applyFont="1" applyBorder="1" applyAlignment="1">
      <alignment horizontal="center" vertical="center"/>
    </xf>
    <xf numFmtId="176" fontId="8" fillId="0" borderId="18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0" fillId="0" borderId="20" xfId="0" applyFont="1" applyBorder="1" applyAlignment="1">
      <alignment horizontal="right"/>
    </xf>
    <xf numFmtId="0" fontId="2" fillId="0" borderId="0" xfId="0" applyFont="1" applyAlignment="1">
      <alignment horizontal="left" vertical="top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/>
    </xf>
    <xf numFmtId="0" fontId="0" fillId="0" borderId="2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3" fontId="8" fillId="2" borderId="25" xfId="0" applyNumberFormat="1" applyFont="1" applyFill="1" applyBorder="1" applyAlignment="1" applyProtection="1">
      <alignment horizontal="right" vertical="center"/>
      <protection locked="0"/>
    </xf>
    <xf numFmtId="3" fontId="8" fillId="2" borderId="27" xfId="0" applyNumberFormat="1" applyFont="1" applyFill="1" applyBorder="1" applyAlignment="1" applyProtection="1">
      <alignment horizontal="right" vertical="center"/>
      <protection locked="0"/>
    </xf>
    <xf numFmtId="3" fontId="0" fillId="2" borderId="0" xfId="0" applyNumberFormat="1" applyFont="1" applyFill="1" applyBorder="1" applyAlignment="1" applyProtection="1">
      <alignment horizontal="right" vertical="center"/>
      <protection locked="0"/>
    </xf>
    <xf numFmtId="3" fontId="0" fillId="2" borderId="25" xfId="0" applyNumberFormat="1" applyFont="1" applyFill="1" applyBorder="1" applyAlignment="1" applyProtection="1">
      <alignment horizontal="center" vertical="center" wrapText="1"/>
      <protection locked="0"/>
    </xf>
    <xf numFmtId="3" fontId="0" fillId="2" borderId="27" xfId="0" applyNumberFormat="1" applyFont="1" applyFill="1" applyBorder="1" applyAlignment="1" applyProtection="1">
      <alignment horizontal="center" vertical="center"/>
      <protection locked="0"/>
    </xf>
    <xf numFmtId="3" fontId="8" fillId="2" borderId="2" xfId="0" applyNumberFormat="1" applyFont="1" applyFill="1" applyBorder="1" applyAlignment="1" applyProtection="1">
      <alignment horizontal="right" vertical="center"/>
      <protection locked="0"/>
    </xf>
    <xf numFmtId="3" fontId="8" fillId="2" borderId="24" xfId="0" applyNumberFormat="1" applyFont="1" applyFill="1" applyBorder="1" applyAlignment="1" applyProtection="1">
      <alignment horizontal="right" vertical="center"/>
      <protection locked="0"/>
    </xf>
    <xf numFmtId="0" fontId="0" fillId="0" borderId="21" xfId="0" applyFont="1" applyBorder="1" applyAlignment="1">
      <alignment horizontal="distributed" vertical="center" wrapText="1"/>
    </xf>
    <xf numFmtId="0" fontId="0" fillId="0" borderId="12" xfId="0" applyFont="1" applyBorder="1" applyAlignment="1">
      <alignment horizontal="distributed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3" fontId="0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0" fillId="2" borderId="0" xfId="0" applyNumberFormat="1" applyFont="1" applyFill="1" applyBorder="1" applyAlignment="1" applyProtection="1">
      <alignment horizontal="center" vertical="center"/>
      <protection locked="0"/>
    </xf>
    <xf numFmtId="0" fontId="13" fillId="3" borderId="25" xfId="0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center" vertical="center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/>
    </xf>
    <xf numFmtId="0" fontId="13" fillId="2" borderId="19" xfId="0" quotePrefix="1" applyFont="1" applyFill="1" applyBorder="1" applyAlignment="1">
      <alignment horizontal="center" vertical="center"/>
    </xf>
    <xf numFmtId="0" fontId="13" fillId="2" borderId="20" xfId="0" quotePrefix="1" applyFont="1" applyFill="1" applyBorder="1" applyAlignment="1">
      <alignment horizontal="center" vertical="center"/>
    </xf>
    <xf numFmtId="0" fontId="13" fillId="2" borderId="23" xfId="0" quotePrefix="1" applyFont="1" applyFill="1" applyBorder="1" applyAlignment="1">
      <alignment horizontal="center" vertical="center"/>
    </xf>
    <xf numFmtId="0" fontId="13" fillId="2" borderId="5" xfId="0" quotePrefix="1" applyFont="1" applyFill="1" applyBorder="1" applyAlignment="1">
      <alignment horizontal="center" vertical="center"/>
    </xf>
    <xf numFmtId="0" fontId="13" fillId="2" borderId="0" xfId="0" quotePrefix="1" applyFont="1" applyFill="1" applyBorder="1" applyAlignment="1">
      <alignment horizontal="center" vertical="center"/>
    </xf>
    <xf numFmtId="0" fontId="13" fillId="2" borderId="28" xfId="0" quotePrefix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/>
    </xf>
    <xf numFmtId="179" fontId="0" fillId="0" borderId="9" xfId="0" applyNumberFormat="1" applyFont="1" applyBorder="1" applyAlignment="1">
      <alignment horizontal="right" vertical="center"/>
    </xf>
    <xf numFmtId="0" fontId="0" fillId="0" borderId="25" xfId="0" applyFont="1" applyBorder="1" applyAlignment="1">
      <alignment horizontal="distributed" vertical="center"/>
    </xf>
    <xf numFmtId="0" fontId="0" fillId="0" borderId="26" xfId="0" applyFont="1" applyBorder="1" applyAlignment="1">
      <alignment horizontal="distributed" vertical="center"/>
    </xf>
    <xf numFmtId="179" fontId="0" fillId="2" borderId="9" xfId="0" applyNumberFormat="1" applyFont="1" applyFill="1" applyBorder="1" applyAlignment="1" applyProtection="1">
      <alignment horizontal="right" vertical="center"/>
      <protection locked="0"/>
    </xf>
    <xf numFmtId="0" fontId="0" fillId="0" borderId="19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179" fontId="0" fillId="2" borderId="2" xfId="0" applyNumberFormat="1" applyFont="1" applyFill="1" applyBorder="1" applyAlignment="1" applyProtection="1">
      <alignment horizontal="right" vertical="center"/>
      <protection locked="0"/>
    </xf>
    <xf numFmtId="179" fontId="0" fillId="2" borderId="24" xfId="0" applyNumberFormat="1" applyFont="1" applyFill="1" applyBorder="1" applyAlignment="1" applyProtection="1">
      <alignment horizontal="right" vertical="center"/>
      <protection locked="0"/>
    </xf>
    <xf numFmtId="179" fontId="0" fillId="2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9" xfId="0" applyFont="1" applyBorder="1" applyAlignment="1">
      <alignment horizontal="right" vertical="center"/>
    </xf>
    <xf numFmtId="0" fontId="0" fillId="0" borderId="20" xfId="0" applyFont="1" applyBorder="1" applyAlignment="1">
      <alignment horizontal="right" vertical="center"/>
    </xf>
    <xf numFmtId="0" fontId="0" fillId="0" borderId="20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2" fillId="0" borderId="9" xfId="0" quotePrefix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4">
    <cellStyle name="パーセント 2" xfId="1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9525</xdr:rowOff>
    </xdr:from>
    <xdr:to>
      <xdr:col>4</xdr:col>
      <xdr:colOff>0</xdr:colOff>
      <xdr:row>5</xdr:row>
      <xdr:rowOff>0</xdr:rowOff>
    </xdr:to>
    <xdr:sp macro="" textlink="">
      <xdr:nvSpPr>
        <xdr:cNvPr id="1117" name="Line 4"/>
        <xdr:cNvSpPr>
          <a:spLocks noChangeShapeType="1"/>
        </xdr:cNvSpPr>
      </xdr:nvSpPr>
      <xdr:spPr bwMode="auto">
        <a:xfrm flipH="1" flipV="1">
          <a:off x="819150" y="1152525"/>
          <a:ext cx="2266950" cy="752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9525</xdr:rowOff>
    </xdr:from>
    <xdr:to>
      <xdr:col>4</xdr:col>
      <xdr:colOff>0</xdr:colOff>
      <xdr:row>5</xdr:row>
      <xdr:rowOff>0</xdr:rowOff>
    </xdr:to>
    <xdr:sp macro="" textlink="">
      <xdr:nvSpPr>
        <xdr:cNvPr id="1118" name="Line 4"/>
        <xdr:cNvSpPr>
          <a:spLocks noChangeShapeType="1"/>
        </xdr:cNvSpPr>
      </xdr:nvSpPr>
      <xdr:spPr bwMode="auto">
        <a:xfrm flipH="1" flipV="1">
          <a:off x="819150" y="1152525"/>
          <a:ext cx="2266950" cy="752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666750" y="1276350"/>
          <a:ext cx="236220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4</xdr:row>
      <xdr:rowOff>0</xdr:rowOff>
    </xdr:from>
    <xdr:to>
      <xdr:col>11</xdr:col>
      <xdr:colOff>0</xdr:colOff>
      <xdr:row>6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 flipH="1" flipV="1">
          <a:off x="7172325" y="1276350"/>
          <a:ext cx="236220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4</xdr:row>
      <xdr:rowOff>0</xdr:rowOff>
    </xdr:from>
    <xdr:to>
      <xdr:col>25</xdr:col>
      <xdr:colOff>0</xdr:colOff>
      <xdr:row>6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 flipH="1" flipV="1">
          <a:off x="19307175" y="1276350"/>
          <a:ext cx="236220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4</xdr:row>
      <xdr:rowOff>0</xdr:rowOff>
    </xdr:from>
    <xdr:to>
      <xdr:col>18</xdr:col>
      <xdr:colOff>0</xdr:colOff>
      <xdr:row>6</xdr:row>
      <xdr:rowOff>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 flipH="1" flipV="1">
          <a:off x="13239750" y="1276350"/>
          <a:ext cx="236220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9525" y="876300"/>
          <a:ext cx="752475" cy="695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4</xdr:row>
      <xdr:rowOff>9525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9525" y="876300"/>
          <a:ext cx="752475" cy="276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H="1" flipV="1">
          <a:off x="9525" y="876300"/>
          <a:ext cx="752475" cy="695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4</xdr:row>
      <xdr:rowOff>9525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9525" y="876300"/>
          <a:ext cx="752475" cy="276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 flipH="1" flipV="1">
          <a:off x="9525" y="876300"/>
          <a:ext cx="752475" cy="695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4</xdr:row>
      <xdr:rowOff>9525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9525" y="876300"/>
          <a:ext cx="752475" cy="276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1</xdr:row>
      <xdr:rowOff>0</xdr:rowOff>
    </xdr:from>
    <xdr:to>
      <xdr:col>2</xdr:col>
      <xdr:colOff>10583</xdr:colOff>
      <xdr:row>4</xdr:row>
      <xdr:rowOff>0</xdr:rowOff>
    </xdr:to>
    <xdr:cxnSp macro="">
      <xdr:nvCxnSpPr>
        <xdr:cNvPr id="2" name="直線コネクタ 1"/>
        <xdr:cNvCxnSpPr/>
      </xdr:nvCxnSpPr>
      <xdr:spPr bwMode="auto">
        <a:xfrm>
          <a:off x="10583" y="314325"/>
          <a:ext cx="1447800" cy="542925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19049</xdr:rowOff>
    </xdr:from>
    <xdr:to>
      <xdr:col>2</xdr:col>
      <xdr:colOff>0</xdr:colOff>
      <xdr:row>5</xdr:row>
      <xdr:rowOff>10582</xdr:rowOff>
    </xdr:to>
    <xdr:sp macro="" textlink="">
      <xdr:nvSpPr>
        <xdr:cNvPr id="2" name="Line 5"/>
        <xdr:cNvSpPr>
          <a:spLocks noChangeShapeType="1"/>
        </xdr:cNvSpPr>
      </xdr:nvSpPr>
      <xdr:spPr bwMode="auto">
        <a:xfrm>
          <a:off x="9525" y="1142999"/>
          <a:ext cx="1438275" cy="601133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vert="vert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vert="vert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L24"/>
  <sheetViews>
    <sheetView showGridLines="0" tabSelected="1" view="pageBreakPreview" zoomScale="60" zoomScaleNormal="70" workbookViewId="0">
      <selection activeCell="B2" sqref="B2"/>
    </sheetView>
  </sheetViews>
  <sheetFormatPr defaultColWidth="10.625" defaultRowHeight="14.25" x14ac:dyDescent="0.15"/>
  <cols>
    <col min="1" max="1" width="10.625" style="1"/>
    <col min="2" max="2" width="4.625" style="1" customWidth="1"/>
    <col min="3" max="3" width="7.625" style="1" customWidth="1"/>
    <col min="4" max="4" width="8.5" style="1" customWidth="1"/>
    <col min="5" max="5" width="12.375" style="1" customWidth="1"/>
    <col min="6" max="6" width="21.375" style="1" customWidth="1"/>
    <col min="7" max="7" width="12.375" style="1" customWidth="1"/>
    <col min="8" max="8" width="21.375" style="1" customWidth="1"/>
    <col min="9" max="9" width="11" style="1" bestFit="1" customWidth="1"/>
    <col min="10" max="10" width="17.375" style="1" bestFit="1" customWidth="1"/>
    <col min="11" max="11" width="8.875" style="1" customWidth="1"/>
    <col min="12" max="12" width="8.5" style="1" customWidth="1"/>
    <col min="13" max="16384" width="10.625" style="1"/>
  </cols>
  <sheetData>
    <row r="1" spans="2:12" ht="30" customHeight="1" x14ac:dyDescent="0.15">
      <c r="B1" s="2" t="s">
        <v>25</v>
      </c>
      <c r="C1" s="3"/>
    </row>
    <row r="2" spans="2:12" ht="30" customHeight="1" x14ac:dyDescent="0.15">
      <c r="B2" s="3"/>
      <c r="C2" s="4" t="s">
        <v>15</v>
      </c>
    </row>
    <row r="3" spans="2:12" ht="30" customHeight="1" thickBot="1" x14ac:dyDescent="0.2">
      <c r="B3" s="5"/>
      <c r="C3" s="6" t="s">
        <v>21</v>
      </c>
      <c r="D3" s="7"/>
      <c r="E3" s="7"/>
      <c r="F3" s="7"/>
      <c r="G3" s="7"/>
      <c r="H3" s="7"/>
      <c r="I3" s="7"/>
      <c r="J3" s="7"/>
      <c r="K3" s="7"/>
      <c r="L3" s="7"/>
    </row>
    <row r="4" spans="2:12" ht="30" customHeight="1" x14ac:dyDescent="0.15">
      <c r="B4" s="8"/>
      <c r="C4" s="9"/>
      <c r="D4" s="10" t="s">
        <v>0</v>
      </c>
      <c r="E4" s="232" t="s">
        <v>22</v>
      </c>
      <c r="F4" s="233"/>
      <c r="G4" s="232" t="s">
        <v>23</v>
      </c>
      <c r="H4" s="233"/>
      <c r="I4" s="234" t="s">
        <v>1</v>
      </c>
      <c r="J4" s="235"/>
      <c r="K4" s="235"/>
      <c r="L4" s="236"/>
    </row>
    <row r="5" spans="2:12" ht="34.5" customHeight="1" x14ac:dyDescent="0.15">
      <c r="B5" s="11" t="s">
        <v>2</v>
      </c>
      <c r="C5" s="12"/>
      <c r="D5" s="12"/>
      <c r="E5" s="16" t="s">
        <v>17</v>
      </c>
      <c r="F5" s="15" t="s">
        <v>16</v>
      </c>
      <c r="G5" s="16" t="s">
        <v>17</v>
      </c>
      <c r="H5" s="15" t="s">
        <v>16</v>
      </c>
      <c r="I5" s="16" t="s">
        <v>17</v>
      </c>
      <c r="J5" s="15" t="s">
        <v>16</v>
      </c>
      <c r="K5" s="16" t="s">
        <v>18</v>
      </c>
      <c r="L5" s="17" t="s">
        <v>19</v>
      </c>
    </row>
    <row r="6" spans="2:12" s="13" customFormat="1" ht="33" customHeight="1" x14ac:dyDescent="0.15">
      <c r="B6" s="39"/>
      <c r="C6" s="35"/>
      <c r="D6" s="37" t="s">
        <v>3</v>
      </c>
      <c r="E6" s="18">
        <v>76514</v>
      </c>
      <c r="F6" s="19">
        <v>267634700</v>
      </c>
      <c r="G6" s="18">
        <v>75365</v>
      </c>
      <c r="H6" s="19">
        <v>263530400</v>
      </c>
      <c r="I6" s="20">
        <f t="shared" ref="I6:J23" si="0">G6-E6</f>
        <v>-1149</v>
      </c>
      <c r="J6" s="20">
        <f t="shared" si="0"/>
        <v>-4104300</v>
      </c>
      <c r="K6" s="21">
        <f t="shared" ref="K6:L23" si="1">ROUND(G6/E6*100,4)</f>
        <v>98.4983</v>
      </c>
      <c r="L6" s="22">
        <f t="shared" si="1"/>
        <v>98.466499999999996</v>
      </c>
    </row>
    <row r="7" spans="2:12" ht="33" customHeight="1" x14ac:dyDescent="0.15">
      <c r="B7" s="40" t="s">
        <v>4</v>
      </c>
      <c r="C7" s="36" t="s">
        <v>5</v>
      </c>
      <c r="D7" s="37" t="s">
        <v>6</v>
      </c>
      <c r="E7" s="18">
        <v>82525</v>
      </c>
      <c r="F7" s="19">
        <v>8480125800</v>
      </c>
      <c r="G7" s="18">
        <v>82781</v>
      </c>
      <c r="H7" s="19">
        <v>8447158855</v>
      </c>
      <c r="I7" s="20">
        <f t="shared" si="0"/>
        <v>256</v>
      </c>
      <c r="J7" s="20">
        <f t="shared" si="0"/>
        <v>-32966945</v>
      </c>
      <c r="K7" s="21">
        <f t="shared" si="1"/>
        <v>100.31019999999999</v>
      </c>
      <c r="L7" s="22">
        <f t="shared" si="1"/>
        <v>99.611199999999997</v>
      </c>
    </row>
    <row r="8" spans="2:12" ht="33" customHeight="1" x14ac:dyDescent="0.15">
      <c r="B8" s="40" t="s">
        <v>7</v>
      </c>
      <c r="C8" s="37"/>
      <c r="D8" s="37" t="s">
        <v>20</v>
      </c>
      <c r="E8" s="18">
        <v>88977</v>
      </c>
      <c r="F8" s="23">
        <v>8747760500</v>
      </c>
      <c r="G8" s="18">
        <v>89502</v>
      </c>
      <c r="H8" s="23">
        <v>8710689255</v>
      </c>
      <c r="I8" s="20">
        <f t="shared" si="0"/>
        <v>525</v>
      </c>
      <c r="J8" s="20">
        <f t="shared" si="0"/>
        <v>-37071245</v>
      </c>
      <c r="K8" s="21">
        <f t="shared" si="1"/>
        <v>100.59</v>
      </c>
      <c r="L8" s="22">
        <f t="shared" si="1"/>
        <v>99.5762</v>
      </c>
    </row>
    <row r="9" spans="2:12" ht="33" customHeight="1" x14ac:dyDescent="0.15">
      <c r="B9" s="40" t="s">
        <v>8</v>
      </c>
      <c r="C9" s="36"/>
      <c r="D9" s="37" t="s">
        <v>3</v>
      </c>
      <c r="E9" s="18">
        <v>76514</v>
      </c>
      <c r="F9" s="19">
        <v>137635600</v>
      </c>
      <c r="G9" s="18">
        <v>75365</v>
      </c>
      <c r="H9" s="19">
        <v>135531900</v>
      </c>
      <c r="I9" s="20">
        <f t="shared" si="0"/>
        <v>-1149</v>
      </c>
      <c r="J9" s="20">
        <f t="shared" si="0"/>
        <v>-2103700</v>
      </c>
      <c r="K9" s="21">
        <f t="shared" si="1"/>
        <v>98.4983</v>
      </c>
      <c r="L9" s="22">
        <f t="shared" si="1"/>
        <v>98.471500000000006</v>
      </c>
    </row>
    <row r="10" spans="2:12" ht="33" customHeight="1" x14ac:dyDescent="0.15">
      <c r="B10" s="40" t="s">
        <v>9</v>
      </c>
      <c r="C10" s="36" t="s">
        <v>10</v>
      </c>
      <c r="D10" s="37" t="s">
        <v>6</v>
      </c>
      <c r="E10" s="18">
        <v>82525</v>
      </c>
      <c r="F10" s="19">
        <v>5680068300</v>
      </c>
      <c r="G10" s="18">
        <v>82781</v>
      </c>
      <c r="H10" s="19">
        <v>5658770045</v>
      </c>
      <c r="I10" s="20">
        <f t="shared" si="0"/>
        <v>256</v>
      </c>
      <c r="J10" s="20">
        <f t="shared" si="0"/>
        <v>-21298255</v>
      </c>
      <c r="K10" s="21">
        <f t="shared" si="1"/>
        <v>100.31019999999999</v>
      </c>
      <c r="L10" s="22">
        <f t="shared" si="1"/>
        <v>99.625</v>
      </c>
    </row>
    <row r="11" spans="2:12" ht="33" customHeight="1" x14ac:dyDescent="0.15">
      <c r="B11" s="41"/>
      <c r="C11" s="37"/>
      <c r="D11" s="37" t="s">
        <v>20</v>
      </c>
      <c r="E11" s="18">
        <v>88977</v>
      </c>
      <c r="F11" s="23">
        <v>5817703900</v>
      </c>
      <c r="G11" s="18">
        <v>89502</v>
      </c>
      <c r="H11" s="23">
        <v>5794301945</v>
      </c>
      <c r="I11" s="20">
        <f t="shared" si="0"/>
        <v>525</v>
      </c>
      <c r="J11" s="20">
        <f t="shared" si="0"/>
        <v>-23401955</v>
      </c>
      <c r="K11" s="21">
        <f t="shared" si="1"/>
        <v>100.59</v>
      </c>
      <c r="L11" s="22">
        <f t="shared" si="1"/>
        <v>99.597700000000003</v>
      </c>
    </row>
    <row r="12" spans="2:12" ht="33" customHeight="1" x14ac:dyDescent="0.15">
      <c r="B12" s="40"/>
      <c r="C12" s="36"/>
      <c r="D12" s="37" t="s">
        <v>3</v>
      </c>
      <c r="E12" s="18">
        <v>134790</v>
      </c>
      <c r="F12" s="18">
        <v>465825500</v>
      </c>
      <c r="G12" s="18">
        <v>138806</v>
      </c>
      <c r="H12" s="19">
        <v>483068300</v>
      </c>
      <c r="I12" s="20">
        <f t="shared" si="0"/>
        <v>4016</v>
      </c>
      <c r="J12" s="20">
        <f t="shared" si="0"/>
        <v>17242800</v>
      </c>
      <c r="K12" s="21">
        <f t="shared" si="1"/>
        <v>102.9794</v>
      </c>
      <c r="L12" s="22">
        <f t="shared" si="1"/>
        <v>103.7016</v>
      </c>
    </row>
    <row r="13" spans="2:12" ht="33" customHeight="1" x14ac:dyDescent="0.15">
      <c r="B13" s="40" t="s">
        <v>11</v>
      </c>
      <c r="C13" s="36" t="s">
        <v>5</v>
      </c>
      <c r="D13" s="37" t="s">
        <v>6</v>
      </c>
      <c r="E13" s="18">
        <v>135069</v>
      </c>
      <c r="F13" s="18">
        <v>22752431511</v>
      </c>
      <c r="G13" s="18">
        <v>138960</v>
      </c>
      <c r="H13" s="18">
        <v>23383356763</v>
      </c>
      <c r="I13" s="20">
        <f t="shared" si="0"/>
        <v>3891</v>
      </c>
      <c r="J13" s="20">
        <f t="shared" si="0"/>
        <v>630925252</v>
      </c>
      <c r="K13" s="21">
        <f t="shared" si="1"/>
        <v>102.8807</v>
      </c>
      <c r="L13" s="22">
        <f t="shared" si="1"/>
        <v>102.773</v>
      </c>
    </row>
    <row r="14" spans="2:12" ht="33" customHeight="1" x14ac:dyDescent="0.15">
      <c r="B14" s="40" t="s">
        <v>12</v>
      </c>
      <c r="C14" s="37"/>
      <c r="D14" s="37" t="s">
        <v>20</v>
      </c>
      <c r="E14" s="18">
        <v>136960</v>
      </c>
      <c r="F14" s="23">
        <v>23218257011</v>
      </c>
      <c r="G14" s="18">
        <v>141035</v>
      </c>
      <c r="H14" s="23">
        <v>23866425063</v>
      </c>
      <c r="I14" s="20">
        <f t="shared" si="0"/>
        <v>4075</v>
      </c>
      <c r="J14" s="20">
        <f t="shared" si="0"/>
        <v>648168052</v>
      </c>
      <c r="K14" s="21">
        <f t="shared" si="1"/>
        <v>102.9753</v>
      </c>
      <c r="L14" s="22">
        <f t="shared" si="1"/>
        <v>102.7916</v>
      </c>
    </row>
    <row r="15" spans="2:12" ht="33" customHeight="1" x14ac:dyDescent="0.15">
      <c r="B15" s="40" t="s">
        <v>8</v>
      </c>
      <c r="C15" s="36"/>
      <c r="D15" s="37" t="s">
        <v>3</v>
      </c>
      <c r="E15" s="18">
        <v>134790</v>
      </c>
      <c r="F15" s="19">
        <v>239560800</v>
      </c>
      <c r="G15" s="18">
        <v>138806</v>
      </c>
      <c r="H15" s="19">
        <v>248425300</v>
      </c>
      <c r="I15" s="20">
        <f t="shared" si="0"/>
        <v>4016</v>
      </c>
      <c r="J15" s="20">
        <f t="shared" si="0"/>
        <v>8864500</v>
      </c>
      <c r="K15" s="21">
        <f t="shared" si="1"/>
        <v>102.9794</v>
      </c>
      <c r="L15" s="22">
        <f t="shared" si="1"/>
        <v>103.7003</v>
      </c>
    </row>
    <row r="16" spans="2:12" ht="33" customHeight="1" x14ac:dyDescent="0.15">
      <c r="B16" s="40" t="s">
        <v>9</v>
      </c>
      <c r="C16" s="36" t="s">
        <v>10</v>
      </c>
      <c r="D16" s="37" t="s">
        <v>6</v>
      </c>
      <c r="E16" s="18">
        <v>135069</v>
      </c>
      <c r="F16" s="19">
        <v>15260303544</v>
      </c>
      <c r="G16" s="18">
        <v>138960</v>
      </c>
      <c r="H16" s="19">
        <v>15681853828</v>
      </c>
      <c r="I16" s="20">
        <f t="shared" si="0"/>
        <v>3891</v>
      </c>
      <c r="J16" s="20">
        <f t="shared" si="0"/>
        <v>421550284</v>
      </c>
      <c r="K16" s="21">
        <f t="shared" si="1"/>
        <v>102.8807</v>
      </c>
      <c r="L16" s="22">
        <f t="shared" si="1"/>
        <v>102.7624</v>
      </c>
    </row>
    <row r="17" spans="2:12" ht="33" customHeight="1" x14ac:dyDescent="0.15">
      <c r="B17" s="41"/>
      <c r="C17" s="37"/>
      <c r="D17" s="37" t="s">
        <v>20</v>
      </c>
      <c r="E17" s="18">
        <v>136960</v>
      </c>
      <c r="F17" s="24">
        <v>15499864344</v>
      </c>
      <c r="G17" s="18">
        <v>141035</v>
      </c>
      <c r="H17" s="24">
        <v>15930279128</v>
      </c>
      <c r="I17" s="20">
        <f t="shared" si="0"/>
        <v>4075</v>
      </c>
      <c r="J17" s="20">
        <f t="shared" si="0"/>
        <v>430414784</v>
      </c>
      <c r="K17" s="21">
        <f t="shared" si="1"/>
        <v>102.9753</v>
      </c>
      <c r="L17" s="22">
        <f t="shared" si="1"/>
        <v>102.7769</v>
      </c>
    </row>
    <row r="18" spans="2:12" ht="33" customHeight="1" x14ac:dyDescent="0.15">
      <c r="B18" s="40"/>
      <c r="C18" s="36"/>
      <c r="D18" s="37" t="s">
        <v>3</v>
      </c>
      <c r="E18" s="25">
        <v>211304</v>
      </c>
      <c r="F18" s="26">
        <v>733460200</v>
      </c>
      <c r="G18" s="25">
        <v>214171</v>
      </c>
      <c r="H18" s="26">
        <v>746598700</v>
      </c>
      <c r="I18" s="27">
        <f t="shared" si="0"/>
        <v>2867</v>
      </c>
      <c r="J18" s="27">
        <f t="shared" si="0"/>
        <v>13138500</v>
      </c>
      <c r="K18" s="28">
        <f t="shared" si="1"/>
        <v>101.35680000000001</v>
      </c>
      <c r="L18" s="29">
        <f t="shared" si="1"/>
        <v>101.79130000000001</v>
      </c>
    </row>
    <row r="19" spans="2:12" ht="33" customHeight="1" x14ac:dyDescent="0.15">
      <c r="B19" s="40" t="s">
        <v>13</v>
      </c>
      <c r="C19" s="36" t="s">
        <v>5</v>
      </c>
      <c r="D19" s="37" t="s">
        <v>6</v>
      </c>
      <c r="E19" s="25">
        <v>217594</v>
      </c>
      <c r="F19" s="26">
        <v>31232557311</v>
      </c>
      <c r="G19" s="25">
        <v>221741</v>
      </c>
      <c r="H19" s="26">
        <v>31830515618</v>
      </c>
      <c r="I19" s="27">
        <f t="shared" si="0"/>
        <v>4147</v>
      </c>
      <c r="J19" s="27">
        <f t="shared" si="0"/>
        <v>597958307</v>
      </c>
      <c r="K19" s="28">
        <f t="shared" si="1"/>
        <v>101.9058</v>
      </c>
      <c r="L19" s="29">
        <f t="shared" si="1"/>
        <v>101.9145</v>
      </c>
    </row>
    <row r="20" spans="2:12" s="14" customFormat="1" ht="33" customHeight="1" x14ac:dyDescent="0.15">
      <c r="B20" s="42"/>
      <c r="C20" s="37"/>
      <c r="D20" s="37" t="s">
        <v>20</v>
      </c>
      <c r="E20" s="25">
        <v>225937</v>
      </c>
      <c r="F20" s="26">
        <v>31966017511</v>
      </c>
      <c r="G20" s="25">
        <v>230537</v>
      </c>
      <c r="H20" s="26">
        <v>32577114318</v>
      </c>
      <c r="I20" s="27">
        <f t="shared" si="0"/>
        <v>4600</v>
      </c>
      <c r="J20" s="27">
        <f t="shared" si="0"/>
        <v>611096807</v>
      </c>
      <c r="K20" s="28">
        <f t="shared" si="1"/>
        <v>102.036</v>
      </c>
      <c r="L20" s="29">
        <f t="shared" si="1"/>
        <v>101.9117</v>
      </c>
    </row>
    <row r="21" spans="2:12" ht="33" customHeight="1" x14ac:dyDescent="0.15">
      <c r="B21" s="40"/>
      <c r="C21" s="36"/>
      <c r="D21" s="37" t="s">
        <v>3</v>
      </c>
      <c r="E21" s="25">
        <v>211304</v>
      </c>
      <c r="F21" s="26">
        <v>377196400</v>
      </c>
      <c r="G21" s="25">
        <v>214171</v>
      </c>
      <c r="H21" s="26">
        <v>383957200</v>
      </c>
      <c r="I21" s="27">
        <f t="shared" si="0"/>
        <v>2867</v>
      </c>
      <c r="J21" s="27">
        <f t="shared" si="0"/>
        <v>6760800</v>
      </c>
      <c r="K21" s="28">
        <f t="shared" si="1"/>
        <v>101.35680000000001</v>
      </c>
      <c r="L21" s="29">
        <f t="shared" si="1"/>
        <v>101.7924</v>
      </c>
    </row>
    <row r="22" spans="2:12" ht="33" customHeight="1" x14ac:dyDescent="0.15">
      <c r="B22" s="40" t="s">
        <v>14</v>
      </c>
      <c r="C22" s="36" t="s">
        <v>10</v>
      </c>
      <c r="D22" s="37" t="s">
        <v>6</v>
      </c>
      <c r="E22" s="25">
        <v>217594</v>
      </c>
      <c r="F22" s="26">
        <v>20940371844</v>
      </c>
      <c r="G22" s="25">
        <v>221741</v>
      </c>
      <c r="H22" s="26">
        <v>21340623873</v>
      </c>
      <c r="I22" s="27">
        <f t="shared" si="0"/>
        <v>4147</v>
      </c>
      <c r="J22" s="27">
        <f t="shared" si="0"/>
        <v>400252029</v>
      </c>
      <c r="K22" s="28">
        <f t="shared" si="1"/>
        <v>101.9058</v>
      </c>
      <c r="L22" s="29">
        <f t="shared" si="1"/>
        <v>101.9114</v>
      </c>
    </row>
    <row r="23" spans="2:12" s="14" customFormat="1" ht="33" customHeight="1" thickBot="1" x14ac:dyDescent="0.2">
      <c r="B23" s="43"/>
      <c r="C23" s="38"/>
      <c r="D23" s="38" t="s">
        <v>20</v>
      </c>
      <c r="E23" s="30">
        <v>225937</v>
      </c>
      <c r="F23" s="31">
        <v>21317568244</v>
      </c>
      <c r="G23" s="30">
        <v>230537</v>
      </c>
      <c r="H23" s="31">
        <v>21724581073</v>
      </c>
      <c r="I23" s="32">
        <f t="shared" si="0"/>
        <v>4600</v>
      </c>
      <c r="J23" s="32">
        <f t="shared" si="0"/>
        <v>407012829</v>
      </c>
      <c r="K23" s="33">
        <f t="shared" si="1"/>
        <v>102.036</v>
      </c>
      <c r="L23" s="34">
        <f t="shared" si="1"/>
        <v>101.9093</v>
      </c>
    </row>
    <row r="24" spans="2:12" ht="20.100000000000001" customHeight="1" x14ac:dyDescent="0.15">
      <c r="B24" s="3" t="s">
        <v>24</v>
      </c>
      <c r="C24" s="3"/>
      <c r="D24" s="3"/>
      <c r="E24" s="3"/>
      <c r="G24" s="3"/>
    </row>
  </sheetData>
  <mergeCells count="3">
    <mergeCell ref="E4:F4"/>
    <mergeCell ref="G4:H4"/>
    <mergeCell ref="I4:L4"/>
  </mergeCells>
  <phoneticPr fontId="3"/>
  <printOptions horizontalCentered="1" verticalCentered="1"/>
  <pageMargins left="0.39370078740157483" right="0.78740157480314965" top="0.59055118110236227" bottom="0.59055118110236227" header="0.51181102362204722" footer="0.51181102362204722"/>
  <pageSetup paperSize="8" scale="81" firstPageNumber="48" orientation="portrait" useFirstPageNumber="1" horizontalDpi="400" verticalDpi="400" r:id="rId1"/>
  <headerFooter alignWithMargins="0"/>
  <colBreaks count="1" manualBreakCount="1">
    <brk id="7" max="2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B70"/>
  <sheetViews>
    <sheetView showGridLines="0" zoomScale="80" zoomScaleNormal="80" workbookViewId="0">
      <selection activeCell="B4" sqref="B4"/>
    </sheetView>
  </sheetViews>
  <sheetFormatPr defaultColWidth="10.625" defaultRowHeight="13.5" x14ac:dyDescent="0.15"/>
  <cols>
    <col min="1" max="1" width="8.75" style="44" customWidth="1"/>
    <col min="2" max="2" width="15.125" style="44" customWidth="1"/>
    <col min="3" max="3" width="13.25" style="44" customWidth="1"/>
    <col min="4" max="4" width="2.625" style="44" customWidth="1"/>
    <col min="5" max="5" width="13" style="44" customWidth="1"/>
    <col min="6" max="6" width="17.5" style="44" customWidth="1"/>
    <col min="7" max="7" width="16.25" style="44" customWidth="1"/>
    <col min="8" max="8" width="7.625" style="44" customWidth="1"/>
    <col min="9" max="9" width="15.125" style="44" customWidth="1"/>
    <col min="10" max="10" width="13.25" style="44" customWidth="1"/>
    <col min="11" max="11" width="2.625" style="44" customWidth="1"/>
    <col min="12" max="12" width="10.875" style="44" customWidth="1"/>
    <col min="13" max="13" width="16.375" style="44" customWidth="1"/>
    <col min="14" max="14" width="13" style="44" customWidth="1"/>
    <col min="15" max="15" width="8.375" style="45" customWidth="1"/>
    <col min="16" max="16" width="15.125" style="44" customWidth="1"/>
    <col min="17" max="17" width="13.25" style="44" customWidth="1"/>
    <col min="18" max="18" width="2.625" style="44" customWidth="1"/>
    <col min="19" max="19" width="10.875" style="44" customWidth="1"/>
    <col min="20" max="20" width="16.375" style="44" customWidth="1"/>
    <col min="21" max="21" width="13" style="44" customWidth="1"/>
    <col min="22" max="22" width="8.375" style="46" customWidth="1"/>
    <col min="23" max="23" width="15.125" style="44" customWidth="1"/>
    <col min="24" max="24" width="13.25" style="44" customWidth="1"/>
    <col min="25" max="25" width="2.625" style="44" customWidth="1"/>
    <col min="26" max="26" width="10.875" style="44" customWidth="1"/>
    <col min="27" max="27" width="16.375" style="44" customWidth="1"/>
    <col min="28" max="28" width="13" style="44" customWidth="1"/>
    <col min="29" max="16384" width="10.625" style="44"/>
  </cols>
  <sheetData>
    <row r="1" spans="2:28" x14ac:dyDescent="0.15">
      <c r="P1" s="45"/>
      <c r="Q1" s="45"/>
      <c r="R1" s="45"/>
      <c r="S1" s="45"/>
      <c r="T1" s="45"/>
      <c r="U1" s="45"/>
    </row>
    <row r="2" spans="2:28" s="49" customFormat="1" ht="30" customHeight="1" x14ac:dyDescent="0.15">
      <c r="B2" s="47" t="s">
        <v>54</v>
      </c>
      <c r="C2" s="48"/>
      <c r="D2" s="48"/>
      <c r="I2" s="50"/>
      <c r="J2" s="48"/>
      <c r="K2" s="48"/>
      <c r="L2" s="48"/>
      <c r="M2" s="51"/>
      <c r="N2" s="52"/>
      <c r="O2" s="53"/>
      <c r="P2" s="45"/>
      <c r="Q2" s="45"/>
      <c r="R2" s="45"/>
      <c r="S2" s="45"/>
      <c r="T2" s="45"/>
      <c r="U2" s="45"/>
      <c r="V2" s="46"/>
      <c r="W2" s="50"/>
      <c r="X2" s="48"/>
      <c r="Y2" s="48"/>
    </row>
    <row r="3" spans="2:28" s="49" customFormat="1" ht="9.9499999999999993" customHeight="1" x14ac:dyDescent="0.2">
      <c r="B3" s="54"/>
      <c r="I3" s="54"/>
      <c r="M3" s="55"/>
      <c r="N3" s="46"/>
      <c r="O3" s="46"/>
      <c r="P3" s="56"/>
      <c r="Q3" s="46"/>
      <c r="R3" s="46"/>
      <c r="S3" s="46"/>
      <c r="T3" s="46"/>
      <c r="U3" s="46"/>
      <c r="V3" s="46"/>
      <c r="W3" s="54"/>
    </row>
    <row r="4" spans="2:28" s="49" customFormat="1" ht="47.25" customHeight="1" x14ac:dyDescent="0.2">
      <c r="B4" s="54" t="s">
        <v>26</v>
      </c>
      <c r="I4" s="54" t="s">
        <v>27</v>
      </c>
      <c r="M4" s="55"/>
      <c r="N4" s="46"/>
      <c r="O4" s="46"/>
      <c r="P4" s="56" t="s">
        <v>28</v>
      </c>
      <c r="Q4" s="46"/>
      <c r="R4" s="46"/>
      <c r="S4" s="46"/>
      <c r="T4" s="46"/>
      <c r="U4" s="46"/>
      <c r="V4" s="46"/>
      <c r="W4" s="54" t="s">
        <v>29</v>
      </c>
    </row>
    <row r="5" spans="2:28" s="66" customFormat="1" ht="21.75" customHeight="1" x14ac:dyDescent="0.15">
      <c r="B5" s="57"/>
      <c r="C5" s="58" t="s">
        <v>2</v>
      </c>
      <c r="D5" s="59"/>
      <c r="E5" s="245" t="s">
        <v>30</v>
      </c>
      <c r="F5" s="245" t="s">
        <v>31</v>
      </c>
      <c r="G5" s="245" t="s">
        <v>32</v>
      </c>
      <c r="H5" s="60"/>
      <c r="I5" s="57"/>
      <c r="J5" s="58" t="s">
        <v>2</v>
      </c>
      <c r="K5" s="59"/>
      <c r="L5" s="245" t="s">
        <v>30</v>
      </c>
      <c r="M5" s="245" t="s">
        <v>31</v>
      </c>
      <c r="N5" s="245" t="s">
        <v>32</v>
      </c>
      <c r="O5" s="61"/>
      <c r="P5" s="62"/>
      <c r="Q5" s="63" t="s">
        <v>2</v>
      </c>
      <c r="R5" s="64"/>
      <c r="S5" s="243" t="s">
        <v>30</v>
      </c>
      <c r="T5" s="243" t="s">
        <v>31</v>
      </c>
      <c r="U5" s="243" t="s">
        <v>32</v>
      </c>
      <c r="V5" s="65"/>
      <c r="W5" s="57"/>
      <c r="X5" s="58" t="s">
        <v>2</v>
      </c>
      <c r="Y5" s="59"/>
      <c r="Z5" s="245" t="s">
        <v>30</v>
      </c>
      <c r="AA5" s="245" t="s">
        <v>31</v>
      </c>
      <c r="AB5" s="245" t="s">
        <v>32</v>
      </c>
    </row>
    <row r="6" spans="2:28" s="74" customFormat="1" ht="21.75" customHeight="1" x14ac:dyDescent="0.15">
      <c r="B6" s="67" t="s">
        <v>33</v>
      </c>
      <c r="C6" s="68"/>
      <c r="D6" s="68"/>
      <c r="E6" s="246"/>
      <c r="F6" s="246"/>
      <c r="G6" s="246"/>
      <c r="H6" s="69"/>
      <c r="I6" s="67" t="s">
        <v>33</v>
      </c>
      <c r="J6" s="68"/>
      <c r="K6" s="68"/>
      <c r="L6" s="246"/>
      <c r="M6" s="246"/>
      <c r="N6" s="246"/>
      <c r="O6" s="61"/>
      <c r="P6" s="70" t="s">
        <v>33</v>
      </c>
      <c r="Q6" s="71"/>
      <c r="R6" s="72"/>
      <c r="S6" s="244"/>
      <c r="T6" s="244"/>
      <c r="U6" s="244"/>
      <c r="V6" s="73"/>
      <c r="W6" s="67" t="s">
        <v>33</v>
      </c>
      <c r="X6" s="68"/>
      <c r="Y6" s="68"/>
      <c r="Z6" s="246"/>
      <c r="AA6" s="246"/>
      <c r="AB6" s="246"/>
    </row>
    <row r="7" spans="2:28" s="66" customFormat="1" ht="23.25" customHeight="1" x14ac:dyDescent="0.15">
      <c r="B7" s="75" t="s">
        <v>34</v>
      </c>
      <c r="C7" s="76" t="s">
        <v>35</v>
      </c>
      <c r="D7" s="76"/>
      <c r="E7" s="77">
        <v>7113</v>
      </c>
      <c r="F7" s="77">
        <v>4151458</v>
      </c>
      <c r="G7" s="78">
        <v>263260</v>
      </c>
      <c r="H7" s="79"/>
      <c r="I7" s="75" t="s">
        <v>34</v>
      </c>
      <c r="J7" s="76" t="s">
        <v>35</v>
      </c>
      <c r="K7" s="76"/>
      <c r="L7" s="80">
        <v>4650</v>
      </c>
      <c r="M7" s="81">
        <v>2408104</v>
      </c>
      <c r="N7" s="82">
        <v>7332</v>
      </c>
      <c r="O7" s="83"/>
      <c r="P7" s="84" t="s">
        <v>34</v>
      </c>
      <c r="Q7" s="85" t="s">
        <v>35</v>
      </c>
      <c r="R7" s="86"/>
      <c r="S7" s="87">
        <v>1921</v>
      </c>
      <c r="T7" s="87">
        <v>1586301</v>
      </c>
      <c r="U7" s="88">
        <v>3475</v>
      </c>
      <c r="V7" s="83"/>
      <c r="W7" s="75" t="s">
        <v>34</v>
      </c>
      <c r="X7" s="76" t="s">
        <v>35</v>
      </c>
      <c r="Y7" s="76"/>
      <c r="Z7" s="81">
        <v>542</v>
      </c>
      <c r="AA7" s="89">
        <v>157053</v>
      </c>
      <c r="AB7" s="82">
        <v>252453</v>
      </c>
    </row>
    <row r="8" spans="2:28" s="66" customFormat="1" ht="23.25" customHeight="1" x14ac:dyDescent="0.15">
      <c r="B8" s="75" t="s">
        <v>36</v>
      </c>
      <c r="C8" s="90" t="s">
        <v>37</v>
      </c>
      <c r="D8" s="90"/>
      <c r="E8" s="77">
        <v>55348</v>
      </c>
      <c r="F8" s="77">
        <v>75241663</v>
      </c>
      <c r="G8" s="91">
        <v>1880760</v>
      </c>
      <c r="H8" s="79"/>
      <c r="I8" s="75" t="s">
        <v>36</v>
      </c>
      <c r="J8" s="90" t="s">
        <v>37</v>
      </c>
      <c r="K8" s="90"/>
      <c r="L8" s="81">
        <v>34844</v>
      </c>
      <c r="M8" s="81">
        <v>46335286</v>
      </c>
      <c r="N8" s="80">
        <v>1154333</v>
      </c>
      <c r="O8" s="83"/>
      <c r="P8" s="84" t="s">
        <v>36</v>
      </c>
      <c r="Q8" s="92" t="s">
        <v>37</v>
      </c>
      <c r="R8" s="93"/>
      <c r="S8" s="87">
        <v>20035</v>
      </c>
      <c r="T8" s="87">
        <v>28189460</v>
      </c>
      <c r="U8" s="88">
        <v>570679</v>
      </c>
      <c r="V8" s="83"/>
      <c r="W8" s="75" t="s">
        <v>36</v>
      </c>
      <c r="X8" s="90" t="s">
        <v>37</v>
      </c>
      <c r="Y8" s="90"/>
      <c r="Z8" s="81">
        <v>469</v>
      </c>
      <c r="AA8" s="89">
        <v>716917</v>
      </c>
      <c r="AB8" s="80">
        <v>155748</v>
      </c>
    </row>
    <row r="9" spans="2:28" s="66" customFormat="1" ht="23.25" customHeight="1" x14ac:dyDescent="0.15">
      <c r="B9" s="75" t="s">
        <v>38</v>
      </c>
      <c r="C9" s="90" t="s">
        <v>39</v>
      </c>
      <c r="D9" s="90"/>
      <c r="E9" s="77">
        <v>53672</v>
      </c>
      <c r="F9" s="77">
        <v>131551273</v>
      </c>
      <c r="G9" s="91">
        <v>4566548</v>
      </c>
      <c r="H9" s="79"/>
      <c r="I9" s="75" t="s">
        <v>38</v>
      </c>
      <c r="J9" s="90" t="s">
        <v>39</v>
      </c>
      <c r="K9" s="90"/>
      <c r="L9" s="81">
        <v>42950</v>
      </c>
      <c r="M9" s="81">
        <v>105771009</v>
      </c>
      <c r="N9" s="80">
        <v>3592982</v>
      </c>
      <c r="O9" s="83"/>
      <c r="P9" s="84" t="s">
        <v>38</v>
      </c>
      <c r="Q9" s="92" t="s">
        <v>39</v>
      </c>
      <c r="R9" s="93"/>
      <c r="S9" s="87">
        <v>10306</v>
      </c>
      <c r="T9" s="87">
        <v>24690134</v>
      </c>
      <c r="U9" s="88">
        <v>820283</v>
      </c>
      <c r="V9" s="83"/>
      <c r="W9" s="75" t="s">
        <v>38</v>
      </c>
      <c r="X9" s="90" t="s">
        <v>39</v>
      </c>
      <c r="Y9" s="90"/>
      <c r="Z9" s="81">
        <v>416</v>
      </c>
      <c r="AA9" s="89">
        <v>1090130</v>
      </c>
      <c r="AB9" s="80">
        <v>153283</v>
      </c>
    </row>
    <row r="10" spans="2:28" s="66" customFormat="1" ht="23.25" customHeight="1" x14ac:dyDescent="0.15">
      <c r="B10" s="75" t="s">
        <v>40</v>
      </c>
      <c r="C10" s="90" t="s">
        <v>41</v>
      </c>
      <c r="D10" s="90"/>
      <c r="E10" s="77">
        <v>34080</v>
      </c>
      <c r="F10" s="77">
        <v>127341835</v>
      </c>
      <c r="G10" s="91">
        <v>4790340</v>
      </c>
      <c r="H10" s="79"/>
      <c r="I10" s="75" t="s">
        <v>40</v>
      </c>
      <c r="J10" s="90" t="s">
        <v>41</v>
      </c>
      <c r="K10" s="90"/>
      <c r="L10" s="81">
        <v>30079</v>
      </c>
      <c r="M10" s="81">
        <v>112841840</v>
      </c>
      <c r="N10" s="80">
        <v>4188136</v>
      </c>
      <c r="O10" s="83"/>
      <c r="P10" s="84" t="s">
        <v>40</v>
      </c>
      <c r="Q10" s="92" t="s">
        <v>41</v>
      </c>
      <c r="R10" s="93"/>
      <c r="S10" s="87">
        <v>3696</v>
      </c>
      <c r="T10" s="87">
        <v>13317680</v>
      </c>
      <c r="U10" s="88">
        <v>517622</v>
      </c>
      <c r="V10" s="83"/>
      <c r="W10" s="75" t="s">
        <v>40</v>
      </c>
      <c r="X10" s="90" t="s">
        <v>41</v>
      </c>
      <c r="Y10" s="90"/>
      <c r="Z10" s="81">
        <v>305</v>
      </c>
      <c r="AA10" s="89">
        <v>1182315</v>
      </c>
      <c r="AB10" s="80">
        <v>84582</v>
      </c>
    </row>
    <row r="11" spans="2:28" s="66" customFormat="1" ht="23.25" customHeight="1" x14ac:dyDescent="0.15">
      <c r="B11" s="75" t="s">
        <v>42</v>
      </c>
      <c r="C11" s="90" t="s">
        <v>43</v>
      </c>
      <c r="D11" s="90"/>
      <c r="E11" s="77">
        <v>19811</v>
      </c>
      <c r="F11" s="77">
        <v>99410568</v>
      </c>
      <c r="G11" s="91">
        <v>3979726</v>
      </c>
      <c r="H11" s="79"/>
      <c r="I11" s="75" t="s">
        <v>42</v>
      </c>
      <c r="J11" s="90" t="s">
        <v>43</v>
      </c>
      <c r="K11" s="90"/>
      <c r="L11" s="81">
        <v>17839</v>
      </c>
      <c r="M11" s="81">
        <v>90104975</v>
      </c>
      <c r="N11" s="80">
        <v>3555113</v>
      </c>
      <c r="O11" s="83"/>
      <c r="P11" s="84" t="s">
        <v>42</v>
      </c>
      <c r="Q11" s="92" t="s">
        <v>43</v>
      </c>
      <c r="R11" s="93"/>
      <c r="S11" s="87">
        <v>1732</v>
      </c>
      <c r="T11" s="87">
        <v>8091795</v>
      </c>
      <c r="U11" s="88">
        <v>343535</v>
      </c>
      <c r="V11" s="83"/>
      <c r="W11" s="75" t="s">
        <v>42</v>
      </c>
      <c r="X11" s="90" t="s">
        <v>43</v>
      </c>
      <c r="Y11" s="90"/>
      <c r="Z11" s="81">
        <v>240</v>
      </c>
      <c r="AA11" s="89">
        <v>1213798</v>
      </c>
      <c r="AB11" s="80">
        <v>81078</v>
      </c>
    </row>
    <row r="12" spans="2:28" s="66" customFormat="1" ht="23.25" customHeight="1" x14ac:dyDescent="0.15">
      <c r="B12" s="75" t="s">
        <v>44</v>
      </c>
      <c r="C12" s="90" t="s">
        <v>45</v>
      </c>
      <c r="D12" s="90"/>
      <c r="E12" s="77">
        <v>17296</v>
      </c>
      <c r="F12" s="77">
        <v>112991630</v>
      </c>
      <c r="G12" s="91">
        <v>4805180</v>
      </c>
      <c r="H12" s="79"/>
      <c r="I12" s="75" t="s">
        <v>44</v>
      </c>
      <c r="J12" s="90" t="s">
        <v>45</v>
      </c>
      <c r="K12" s="90"/>
      <c r="L12" s="81">
        <v>15804</v>
      </c>
      <c r="M12" s="81">
        <v>103809227</v>
      </c>
      <c r="N12" s="80">
        <v>4327531</v>
      </c>
      <c r="O12" s="83"/>
      <c r="P12" s="84" t="s">
        <v>44</v>
      </c>
      <c r="Q12" s="92" t="s">
        <v>45</v>
      </c>
      <c r="R12" s="93"/>
      <c r="S12" s="87">
        <v>1201</v>
      </c>
      <c r="T12" s="87">
        <v>7270144</v>
      </c>
      <c r="U12" s="88">
        <v>325358</v>
      </c>
      <c r="V12" s="83"/>
      <c r="W12" s="75" t="s">
        <v>44</v>
      </c>
      <c r="X12" s="90" t="s">
        <v>45</v>
      </c>
      <c r="Y12" s="90"/>
      <c r="Z12" s="81">
        <v>291</v>
      </c>
      <c r="AA12" s="89">
        <v>1912259</v>
      </c>
      <c r="AB12" s="80">
        <v>152291</v>
      </c>
    </row>
    <row r="13" spans="2:28" s="66" customFormat="1" ht="23.25" customHeight="1" x14ac:dyDescent="0.15">
      <c r="B13" s="75" t="s">
        <v>46</v>
      </c>
      <c r="C13" s="90" t="s">
        <v>47</v>
      </c>
      <c r="D13" s="90"/>
      <c r="E13" s="77">
        <v>7708</v>
      </c>
      <c r="F13" s="77">
        <v>63364618</v>
      </c>
      <c r="G13" s="91">
        <v>2802450</v>
      </c>
      <c r="H13" s="79"/>
      <c r="I13" s="75" t="s">
        <v>46</v>
      </c>
      <c r="J13" s="90" t="s">
        <v>47</v>
      </c>
      <c r="K13" s="90"/>
      <c r="L13" s="81">
        <v>6941</v>
      </c>
      <c r="M13" s="81">
        <v>57349342</v>
      </c>
      <c r="N13" s="80">
        <v>2487858</v>
      </c>
      <c r="O13" s="83"/>
      <c r="P13" s="84" t="s">
        <v>46</v>
      </c>
      <c r="Q13" s="92" t="s">
        <v>47</v>
      </c>
      <c r="R13" s="93"/>
      <c r="S13" s="87">
        <v>556</v>
      </c>
      <c r="T13" s="87">
        <v>4286797</v>
      </c>
      <c r="U13" s="88">
        <v>201262</v>
      </c>
      <c r="V13" s="83"/>
      <c r="W13" s="75" t="s">
        <v>46</v>
      </c>
      <c r="X13" s="90" t="s">
        <v>47</v>
      </c>
      <c r="Y13" s="90"/>
      <c r="Z13" s="81">
        <v>211</v>
      </c>
      <c r="AA13" s="89">
        <v>1728479</v>
      </c>
      <c r="AB13" s="80">
        <v>113330</v>
      </c>
    </row>
    <row r="14" spans="2:28" s="66" customFormat="1" ht="23.25" customHeight="1" x14ac:dyDescent="0.15">
      <c r="B14" s="75" t="s">
        <v>48</v>
      </c>
      <c r="C14" s="90" t="s">
        <v>49</v>
      </c>
      <c r="D14" s="90"/>
      <c r="E14" s="77">
        <v>5680</v>
      </c>
      <c r="F14" s="77">
        <v>59016765</v>
      </c>
      <c r="G14" s="91">
        <v>2781201</v>
      </c>
      <c r="H14" s="79"/>
      <c r="I14" s="75" t="s">
        <v>48</v>
      </c>
      <c r="J14" s="90" t="s">
        <v>49</v>
      </c>
      <c r="K14" s="90"/>
      <c r="L14" s="81">
        <v>4852</v>
      </c>
      <c r="M14" s="81">
        <v>50702180</v>
      </c>
      <c r="N14" s="80">
        <v>2307040</v>
      </c>
      <c r="O14" s="83"/>
      <c r="P14" s="84" t="s">
        <v>48</v>
      </c>
      <c r="Q14" s="92" t="s">
        <v>49</v>
      </c>
      <c r="R14" s="93"/>
      <c r="S14" s="87">
        <v>601</v>
      </c>
      <c r="T14" s="87">
        <v>5951817</v>
      </c>
      <c r="U14" s="88">
        <v>290125</v>
      </c>
      <c r="V14" s="83"/>
      <c r="W14" s="75" t="s">
        <v>48</v>
      </c>
      <c r="X14" s="90" t="s">
        <v>49</v>
      </c>
      <c r="Y14" s="90"/>
      <c r="Z14" s="81">
        <v>227</v>
      </c>
      <c r="AA14" s="89">
        <v>2362768</v>
      </c>
      <c r="AB14" s="80">
        <v>184036</v>
      </c>
    </row>
    <row r="15" spans="2:28" s="66" customFormat="1" ht="23.25" customHeight="1" x14ac:dyDescent="0.15">
      <c r="B15" s="94" t="s">
        <v>50</v>
      </c>
      <c r="C15" s="90"/>
      <c r="D15" s="90"/>
      <c r="E15" s="77">
        <v>4596</v>
      </c>
      <c r="F15" s="77">
        <v>99036172</v>
      </c>
      <c r="G15" s="91">
        <v>5469275</v>
      </c>
      <c r="H15" s="79"/>
      <c r="I15" s="94" t="s">
        <v>50</v>
      </c>
      <c r="J15" s="90"/>
      <c r="K15" s="90"/>
      <c r="L15" s="81">
        <v>3355</v>
      </c>
      <c r="M15" s="81">
        <v>67688990</v>
      </c>
      <c r="N15" s="80">
        <v>3430228</v>
      </c>
      <c r="O15" s="83"/>
      <c r="P15" s="95" t="s">
        <v>50</v>
      </c>
      <c r="Q15" s="92"/>
      <c r="R15" s="93"/>
      <c r="S15" s="87">
        <v>902</v>
      </c>
      <c r="T15" s="87">
        <v>21686672</v>
      </c>
      <c r="U15" s="88">
        <v>1144518</v>
      </c>
      <c r="V15" s="83"/>
      <c r="W15" s="94" t="s">
        <v>50</v>
      </c>
      <c r="X15" s="90"/>
      <c r="Y15" s="90"/>
      <c r="Z15" s="81">
        <v>339</v>
      </c>
      <c r="AA15" s="89">
        <v>9660510</v>
      </c>
      <c r="AB15" s="80">
        <v>894529</v>
      </c>
    </row>
    <row r="16" spans="2:28" s="66" customFormat="1" ht="25.5" customHeight="1" x14ac:dyDescent="0.15">
      <c r="B16" s="96" t="s">
        <v>51</v>
      </c>
      <c r="C16" s="97"/>
      <c r="D16" s="97"/>
      <c r="E16" s="77">
        <v>205304</v>
      </c>
      <c r="F16" s="77">
        <v>772105982</v>
      </c>
      <c r="G16" s="91">
        <v>31338740</v>
      </c>
      <c r="H16" s="79"/>
      <c r="I16" s="96" t="s">
        <v>51</v>
      </c>
      <c r="J16" s="97"/>
      <c r="K16" s="97"/>
      <c r="L16" s="98">
        <f>SUM(L7:L15)</f>
        <v>161314</v>
      </c>
      <c r="M16" s="98">
        <f>SUM(M7:M15)</f>
        <v>637010953</v>
      </c>
      <c r="N16" s="91">
        <f>SUM(N7:N15)</f>
        <v>25050553</v>
      </c>
      <c r="O16" s="83"/>
      <c r="P16" s="99" t="s">
        <v>51</v>
      </c>
      <c r="Q16" s="100"/>
      <c r="R16" s="101"/>
      <c r="S16" s="102">
        <v>40950</v>
      </c>
      <c r="T16" s="102">
        <v>115070800</v>
      </c>
      <c r="U16" s="103">
        <v>4216857</v>
      </c>
      <c r="V16" s="83"/>
      <c r="W16" s="96" t="s">
        <v>51</v>
      </c>
      <c r="X16" s="97"/>
      <c r="Y16" s="97"/>
      <c r="Z16" s="98">
        <f>SUM(Z7:Z15)</f>
        <v>3040</v>
      </c>
      <c r="AA16" s="98">
        <f>SUM(AA7:AA15)</f>
        <v>20024229</v>
      </c>
      <c r="AB16" s="91">
        <f>SUM(AB7:AB15)</f>
        <v>2071330</v>
      </c>
    </row>
    <row r="17" spans="1:28" ht="18" customHeight="1" x14ac:dyDescent="0.15">
      <c r="D17" s="104"/>
      <c r="F17" s="241" t="s">
        <v>52</v>
      </c>
      <c r="G17" s="241"/>
      <c r="K17" s="104"/>
      <c r="P17" s="45"/>
      <c r="Q17" s="45"/>
      <c r="R17" s="105"/>
      <c r="S17" s="45"/>
      <c r="T17" s="45"/>
      <c r="U17" s="45"/>
      <c r="Y17" s="104"/>
    </row>
    <row r="18" spans="1:28" ht="13.5" customHeight="1" x14ac:dyDescent="0.15">
      <c r="B18" s="106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8"/>
      <c r="Q18" s="109"/>
      <c r="R18" s="109"/>
      <c r="S18" s="109"/>
      <c r="T18" s="109"/>
      <c r="U18" s="109"/>
      <c r="V18" s="110"/>
      <c r="W18" s="107"/>
      <c r="X18" s="107"/>
      <c r="Y18" s="107"/>
      <c r="Z18" s="107"/>
      <c r="AA18" s="107"/>
      <c r="AB18" s="107"/>
    </row>
    <row r="19" spans="1:28" ht="13.5" customHeight="1" x14ac:dyDescent="0.15"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8"/>
      <c r="Q19" s="109"/>
      <c r="R19" s="109"/>
      <c r="S19" s="109"/>
      <c r="T19" s="109"/>
      <c r="U19" s="109"/>
      <c r="V19" s="110"/>
      <c r="W19" s="107"/>
      <c r="X19" s="107"/>
      <c r="Y19" s="107"/>
      <c r="Z19" s="107"/>
      <c r="AA19" s="107"/>
      <c r="AB19" s="107"/>
    </row>
    <row r="20" spans="1:28" ht="78" customHeight="1" x14ac:dyDescent="0.15">
      <c r="B20" s="242" t="s">
        <v>53</v>
      </c>
      <c r="C20" s="242"/>
      <c r="D20" s="242"/>
      <c r="E20" s="242"/>
      <c r="F20" s="242"/>
      <c r="G20" s="242"/>
      <c r="H20" s="242"/>
      <c r="P20" s="111"/>
      <c r="Q20" s="112"/>
      <c r="R20" s="112"/>
      <c r="S20" s="112"/>
      <c r="T20" s="112"/>
      <c r="U20" s="112"/>
      <c r="V20" s="113"/>
    </row>
    <row r="21" spans="1:28" s="49" customFormat="1" ht="9.9499999999999993" customHeight="1" x14ac:dyDescent="0.2">
      <c r="A21" s="46"/>
      <c r="B21" s="56"/>
      <c r="C21" s="46"/>
      <c r="D21" s="46"/>
      <c r="E21" s="46"/>
      <c r="F21" s="46"/>
      <c r="G21" s="46"/>
      <c r="H21" s="46"/>
      <c r="I21" s="56"/>
      <c r="J21" s="46"/>
      <c r="K21" s="46"/>
      <c r="L21" s="46"/>
      <c r="M21" s="55"/>
      <c r="N21" s="46"/>
      <c r="O21" s="46"/>
      <c r="P21" s="112"/>
      <c r="Q21" s="112"/>
      <c r="R21" s="112"/>
      <c r="S21" s="112"/>
      <c r="T21" s="112"/>
      <c r="U21" s="112"/>
      <c r="V21" s="113"/>
      <c r="W21" s="54"/>
    </row>
    <row r="22" spans="1:28" s="49" customFormat="1" ht="47.25" customHeight="1" x14ac:dyDescent="0.2">
      <c r="A22" s="46"/>
      <c r="B22" s="56"/>
      <c r="C22" s="46"/>
      <c r="D22" s="46"/>
      <c r="E22" s="46"/>
      <c r="F22" s="46"/>
      <c r="G22" s="46"/>
      <c r="H22" s="46"/>
      <c r="I22" s="56"/>
      <c r="J22" s="46"/>
      <c r="K22" s="46"/>
      <c r="L22" s="46"/>
      <c r="M22" s="55"/>
      <c r="N22" s="46"/>
      <c r="O22" s="46"/>
      <c r="P22" s="112"/>
      <c r="Q22" s="112"/>
      <c r="R22" s="112"/>
      <c r="S22" s="112"/>
      <c r="T22" s="112"/>
      <c r="U22" s="112"/>
      <c r="V22" s="113"/>
      <c r="W22" s="54"/>
    </row>
    <row r="23" spans="1:28" s="66" customFormat="1" ht="21.75" customHeight="1" x14ac:dyDescent="0.15">
      <c r="A23" s="53"/>
      <c r="B23" s="53"/>
      <c r="C23" s="114"/>
      <c r="D23" s="53"/>
      <c r="E23" s="237"/>
      <c r="F23" s="237"/>
      <c r="G23" s="237"/>
      <c r="H23" s="115"/>
      <c r="I23" s="53"/>
      <c r="J23" s="114"/>
      <c r="K23" s="53"/>
      <c r="L23" s="237"/>
      <c r="M23" s="237"/>
      <c r="N23" s="237"/>
      <c r="O23" s="116"/>
      <c r="P23" s="45"/>
      <c r="Q23" s="45"/>
      <c r="R23" s="45"/>
      <c r="S23" s="45"/>
      <c r="T23" s="45"/>
      <c r="U23" s="45"/>
      <c r="V23" s="46"/>
      <c r="W23" s="53"/>
      <c r="X23" s="117"/>
      <c r="Y23" s="48"/>
      <c r="Z23" s="239"/>
      <c r="AA23" s="239"/>
      <c r="AB23" s="239"/>
    </row>
    <row r="24" spans="1:28" s="74" customFormat="1" ht="21.75" customHeight="1" x14ac:dyDescent="0.15">
      <c r="A24" s="118"/>
      <c r="B24" s="118"/>
      <c r="C24" s="118"/>
      <c r="D24" s="118"/>
      <c r="E24" s="238"/>
      <c r="F24" s="238"/>
      <c r="G24" s="238"/>
      <c r="H24" s="119"/>
      <c r="I24" s="118"/>
      <c r="J24" s="118"/>
      <c r="K24" s="118"/>
      <c r="L24" s="238"/>
      <c r="M24" s="238"/>
      <c r="N24" s="238"/>
      <c r="O24" s="116"/>
      <c r="P24" s="45"/>
      <c r="Q24" s="45"/>
      <c r="R24" s="45"/>
      <c r="S24" s="45"/>
      <c r="T24" s="45"/>
      <c r="U24" s="45"/>
      <c r="V24" s="46"/>
      <c r="W24" s="118"/>
      <c r="X24" s="120"/>
      <c r="Y24" s="120"/>
      <c r="Z24" s="240"/>
      <c r="AA24" s="240"/>
      <c r="AB24" s="240"/>
    </row>
    <row r="25" spans="1:28" s="66" customFormat="1" ht="23.25" customHeight="1" x14ac:dyDescent="0.15">
      <c r="A25" s="53"/>
      <c r="B25" s="121"/>
      <c r="C25" s="122"/>
      <c r="D25" s="122"/>
      <c r="E25" s="123"/>
      <c r="F25" s="123"/>
      <c r="G25" s="123"/>
      <c r="H25" s="123"/>
      <c r="I25" s="121"/>
      <c r="J25" s="122"/>
      <c r="K25" s="122"/>
      <c r="L25" s="124"/>
      <c r="M25" s="124"/>
      <c r="N25" s="124"/>
      <c r="O25" s="123"/>
      <c r="P25" s="45"/>
      <c r="Q25" s="45"/>
      <c r="R25" s="45"/>
      <c r="S25" s="45"/>
      <c r="T25" s="45"/>
      <c r="U25" s="45"/>
      <c r="V25" s="46"/>
      <c r="W25" s="121"/>
      <c r="X25" s="125"/>
      <c r="Y25" s="125"/>
      <c r="Z25" s="126"/>
      <c r="AA25" s="127"/>
      <c r="AB25" s="126"/>
    </row>
    <row r="26" spans="1:28" s="66" customFormat="1" ht="23.25" customHeight="1" x14ac:dyDescent="0.15">
      <c r="A26" s="53"/>
      <c r="B26" s="121"/>
      <c r="C26" s="121"/>
      <c r="D26" s="121"/>
      <c r="E26" s="123"/>
      <c r="F26" s="123"/>
      <c r="G26" s="123"/>
      <c r="H26" s="123"/>
      <c r="I26" s="121"/>
      <c r="J26" s="121"/>
      <c r="K26" s="121"/>
      <c r="L26" s="124"/>
      <c r="M26" s="124"/>
      <c r="N26" s="124"/>
      <c r="O26" s="123"/>
      <c r="P26" s="45"/>
      <c r="Q26" s="45"/>
      <c r="R26" s="45"/>
      <c r="S26" s="45"/>
      <c r="T26" s="45"/>
      <c r="U26" s="45"/>
      <c r="V26" s="46"/>
      <c r="W26" s="121"/>
      <c r="X26" s="128"/>
      <c r="Y26" s="128"/>
      <c r="Z26" s="126"/>
      <c r="AA26" s="127"/>
      <c r="AB26" s="126"/>
    </row>
    <row r="27" spans="1:28" s="66" customFormat="1" ht="23.25" customHeight="1" x14ac:dyDescent="0.15">
      <c r="A27" s="53"/>
      <c r="B27" s="121"/>
      <c r="C27" s="121"/>
      <c r="D27" s="121"/>
      <c r="E27" s="123"/>
      <c r="F27" s="123"/>
      <c r="G27" s="123"/>
      <c r="H27" s="123"/>
      <c r="I27" s="121"/>
      <c r="J27" s="121"/>
      <c r="K27" s="121"/>
      <c r="L27" s="124"/>
      <c r="M27" s="124"/>
      <c r="N27" s="124"/>
      <c r="O27" s="123"/>
      <c r="P27" s="45"/>
      <c r="Q27" s="45"/>
      <c r="R27" s="45"/>
      <c r="S27" s="45"/>
      <c r="T27" s="45"/>
      <c r="U27" s="45"/>
      <c r="V27" s="46"/>
      <c r="W27" s="121"/>
      <c r="X27" s="128"/>
      <c r="Y27" s="128"/>
      <c r="Z27" s="126"/>
      <c r="AA27" s="127"/>
      <c r="AB27" s="126"/>
    </row>
    <row r="28" spans="1:28" s="66" customFormat="1" ht="23.25" customHeight="1" x14ac:dyDescent="0.15">
      <c r="A28" s="53"/>
      <c r="B28" s="121"/>
      <c r="C28" s="121"/>
      <c r="D28" s="121"/>
      <c r="E28" s="123"/>
      <c r="F28" s="123"/>
      <c r="G28" s="123"/>
      <c r="H28" s="123"/>
      <c r="I28" s="121"/>
      <c r="J28" s="121"/>
      <c r="K28" s="121"/>
      <c r="L28" s="124"/>
      <c r="M28" s="124"/>
      <c r="N28" s="124"/>
      <c r="O28" s="123"/>
      <c r="P28" s="45"/>
      <c r="Q28" s="45"/>
      <c r="R28" s="45"/>
      <c r="S28" s="45"/>
      <c r="T28" s="45"/>
      <c r="U28" s="45"/>
      <c r="V28" s="46"/>
      <c r="W28" s="121"/>
      <c r="X28" s="128"/>
      <c r="Y28" s="128"/>
      <c r="Z28" s="126"/>
      <c r="AA28" s="127"/>
      <c r="AB28" s="126"/>
    </row>
    <row r="29" spans="1:28" s="66" customFormat="1" ht="23.25" customHeight="1" x14ac:dyDescent="0.15">
      <c r="A29" s="53"/>
      <c r="B29" s="121"/>
      <c r="C29" s="121"/>
      <c r="D29" s="121"/>
      <c r="E29" s="123"/>
      <c r="F29" s="123"/>
      <c r="G29" s="123"/>
      <c r="H29" s="123"/>
      <c r="I29" s="121"/>
      <c r="J29" s="121"/>
      <c r="K29" s="121"/>
      <c r="L29" s="124"/>
      <c r="M29" s="124"/>
      <c r="N29" s="124"/>
      <c r="O29" s="123"/>
      <c r="P29" s="45"/>
      <c r="Q29" s="45"/>
      <c r="R29" s="45"/>
      <c r="S29" s="45"/>
      <c r="T29" s="45"/>
      <c r="U29" s="45"/>
      <c r="V29" s="46"/>
      <c r="W29" s="121"/>
      <c r="X29" s="128"/>
      <c r="Y29" s="128"/>
      <c r="Z29" s="126"/>
      <c r="AA29" s="127"/>
      <c r="AB29" s="126"/>
    </row>
    <row r="30" spans="1:28" s="66" customFormat="1" ht="23.25" customHeight="1" x14ac:dyDescent="0.15">
      <c r="A30" s="53"/>
      <c r="B30" s="121"/>
      <c r="C30" s="121"/>
      <c r="D30" s="121"/>
      <c r="E30" s="123"/>
      <c r="F30" s="123"/>
      <c r="G30" s="123"/>
      <c r="H30" s="123"/>
      <c r="I30" s="121"/>
      <c r="J30" s="121"/>
      <c r="K30" s="121"/>
      <c r="L30" s="124"/>
      <c r="M30" s="124"/>
      <c r="N30" s="124"/>
      <c r="O30" s="123"/>
      <c r="P30" s="45"/>
      <c r="Q30" s="45"/>
      <c r="R30" s="45"/>
      <c r="S30" s="45"/>
      <c r="T30" s="45"/>
      <c r="U30" s="45"/>
      <c r="V30" s="46"/>
      <c r="W30" s="121"/>
      <c r="X30" s="128"/>
      <c r="Y30" s="128"/>
      <c r="Z30" s="126"/>
      <c r="AA30" s="127"/>
      <c r="AB30" s="126"/>
    </row>
    <row r="31" spans="1:28" s="66" customFormat="1" ht="23.25" customHeight="1" x14ac:dyDescent="0.15">
      <c r="A31" s="53"/>
      <c r="B31" s="121"/>
      <c r="C31" s="121"/>
      <c r="D31" s="121"/>
      <c r="E31" s="123"/>
      <c r="F31" s="123"/>
      <c r="G31" s="123"/>
      <c r="H31" s="123"/>
      <c r="I31" s="121"/>
      <c r="J31" s="121"/>
      <c r="K31" s="121"/>
      <c r="L31" s="124"/>
      <c r="M31" s="124"/>
      <c r="N31" s="124"/>
      <c r="O31" s="123"/>
      <c r="P31" s="45"/>
      <c r="Q31" s="45"/>
      <c r="R31" s="45"/>
      <c r="S31" s="45"/>
      <c r="T31" s="45"/>
      <c r="U31" s="45"/>
      <c r="V31" s="46"/>
      <c r="W31" s="121"/>
      <c r="X31" s="128"/>
      <c r="Y31" s="128"/>
      <c r="Z31" s="126"/>
      <c r="AA31" s="127"/>
      <c r="AB31" s="126"/>
    </row>
    <row r="32" spans="1:28" s="66" customFormat="1" ht="23.25" customHeight="1" x14ac:dyDescent="0.15">
      <c r="A32" s="53"/>
      <c r="B32" s="121"/>
      <c r="C32" s="121"/>
      <c r="D32" s="121"/>
      <c r="E32" s="123"/>
      <c r="F32" s="123"/>
      <c r="G32" s="123"/>
      <c r="H32" s="123"/>
      <c r="I32" s="121"/>
      <c r="J32" s="121"/>
      <c r="K32" s="121"/>
      <c r="L32" s="124"/>
      <c r="M32" s="124"/>
      <c r="N32" s="124"/>
      <c r="O32" s="123"/>
      <c r="P32" s="45"/>
      <c r="Q32" s="45"/>
      <c r="R32" s="45"/>
      <c r="S32" s="45"/>
      <c r="T32" s="45"/>
      <c r="U32" s="45"/>
      <c r="V32" s="46"/>
      <c r="W32" s="121"/>
      <c r="X32" s="128"/>
      <c r="Y32" s="128"/>
      <c r="Z32" s="126"/>
      <c r="AA32" s="127"/>
      <c r="AB32" s="126"/>
    </row>
    <row r="33" spans="1:28" s="66" customFormat="1" ht="23.25" customHeight="1" x14ac:dyDescent="0.15">
      <c r="A33" s="53"/>
      <c r="B33" s="122"/>
      <c r="C33" s="121"/>
      <c r="D33" s="121"/>
      <c r="E33" s="123"/>
      <c r="F33" s="123"/>
      <c r="G33" s="123"/>
      <c r="H33" s="123"/>
      <c r="I33" s="122"/>
      <c r="J33" s="121"/>
      <c r="K33" s="121"/>
      <c r="L33" s="124"/>
      <c r="M33" s="124"/>
      <c r="N33" s="124"/>
      <c r="O33" s="123"/>
      <c r="P33" s="45"/>
      <c r="Q33" s="45"/>
      <c r="R33" s="45"/>
      <c r="S33" s="45"/>
      <c r="T33" s="45"/>
      <c r="U33" s="45"/>
      <c r="V33" s="46"/>
      <c r="W33" s="122"/>
      <c r="X33" s="128"/>
      <c r="Y33" s="128"/>
      <c r="Z33" s="126"/>
      <c r="AA33" s="127"/>
      <c r="AB33" s="126"/>
    </row>
    <row r="34" spans="1:28" s="66" customFormat="1" ht="25.5" customHeight="1" x14ac:dyDescent="0.15">
      <c r="A34" s="53"/>
      <c r="B34" s="129"/>
      <c r="C34" s="129"/>
      <c r="D34" s="129"/>
      <c r="E34" s="123"/>
      <c r="F34" s="123"/>
      <c r="G34" s="123"/>
      <c r="H34" s="123"/>
      <c r="I34" s="129"/>
      <c r="J34" s="129"/>
      <c r="K34" s="129"/>
      <c r="L34" s="123"/>
      <c r="M34" s="123"/>
      <c r="N34" s="123"/>
      <c r="O34" s="123"/>
      <c r="P34" s="45"/>
      <c r="Q34" s="45"/>
      <c r="R34" s="45"/>
      <c r="S34" s="45"/>
      <c r="T34" s="45"/>
      <c r="U34" s="45"/>
      <c r="V34" s="46"/>
      <c r="W34" s="129"/>
      <c r="X34" s="130"/>
      <c r="Y34" s="130"/>
      <c r="Z34" s="131"/>
      <c r="AA34" s="131"/>
      <c r="AB34" s="131"/>
    </row>
    <row r="35" spans="1:28" x14ac:dyDescent="0.15">
      <c r="A35" s="46"/>
      <c r="B35" s="46"/>
      <c r="C35" s="46"/>
      <c r="D35" s="132"/>
      <c r="E35" s="46"/>
      <c r="F35" s="46"/>
      <c r="G35" s="46"/>
      <c r="H35" s="46"/>
      <c r="I35" s="46"/>
      <c r="J35" s="46"/>
      <c r="K35" s="132"/>
      <c r="L35" s="46"/>
      <c r="M35" s="46"/>
      <c r="N35" s="46"/>
      <c r="O35" s="46"/>
      <c r="P35" s="45"/>
      <c r="Q35" s="45"/>
      <c r="R35" s="45"/>
      <c r="S35" s="45"/>
      <c r="T35" s="45"/>
      <c r="U35" s="45"/>
      <c r="W35" s="45"/>
      <c r="Y35" s="104"/>
    </row>
    <row r="36" spans="1:28" ht="13.5" customHeight="1" x14ac:dyDescent="0.15">
      <c r="A36" s="46"/>
      <c r="B36" s="133"/>
      <c r="C36" s="110"/>
      <c r="D36" s="110"/>
      <c r="E36" s="110"/>
      <c r="F36" s="110"/>
      <c r="G36" s="110"/>
      <c r="H36" s="110"/>
      <c r="I36" s="133"/>
      <c r="J36" s="110"/>
      <c r="K36" s="110"/>
      <c r="L36" s="110"/>
      <c r="M36" s="110"/>
      <c r="N36" s="110"/>
      <c r="O36" s="110"/>
      <c r="P36" s="45"/>
      <c r="Q36" s="45"/>
      <c r="R36" s="45"/>
      <c r="S36" s="45"/>
      <c r="T36" s="45"/>
      <c r="U36" s="45"/>
      <c r="W36" s="108"/>
      <c r="X36" s="134"/>
      <c r="Y36" s="134"/>
      <c r="Z36" s="134"/>
      <c r="AA36" s="134"/>
      <c r="AB36" s="134"/>
    </row>
    <row r="37" spans="1:28" ht="13.5" customHeight="1" x14ac:dyDescent="0.15">
      <c r="A37" s="46"/>
      <c r="B37" s="133"/>
      <c r="C37" s="110"/>
      <c r="D37" s="110"/>
      <c r="E37" s="110"/>
      <c r="F37" s="110"/>
      <c r="G37" s="110"/>
      <c r="H37" s="110"/>
      <c r="I37" s="133"/>
      <c r="J37" s="110"/>
      <c r="K37" s="110"/>
      <c r="L37" s="110"/>
      <c r="M37" s="110"/>
      <c r="N37" s="110"/>
      <c r="O37" s="110"/>
      <c r="P37" s="45"/>
      <c r="Q37" s="45"/>
      <c r="R37" s="45"/>
      <c r="S37" s="45"/>
      <c r="T37" s="45"/>
      <c r="U37" s="45"/>
      <c r="V37" s="45"/>
      <c r="W37" s="108"/>
      <c r="X37" s="134"/>
      <c r="Y37" s="134"/>
      <c r="Z37" s="134"/>
      <c r="AA37" s="134"/>
      <c r="AB37" s="134"/>
    </row>
    <row r="38" spans="1:28" ht="14.25" customHeight="1" x14ac:dyDescent="0.15">
      <c r="A38" s="46"/>
      <c r="B38" s="135"/>
      <c r="C38" s="113"/>
      <c r="D38" s="113"/>
      <c r="E38" s="113"/>
      <c r="F38" s="113"/>
      <c r="G38" s="113"/>
      <c r="H38" s="113"/>
      <c r="I38" s="135"/>
      <c r="J38" s="113"/>
      <c r="K38" s="113"/>
      <c r="L38" s="113"/>
      <c r="M38" s="113"/>
      <c r="N38" s="113"/>
      <c r="O38" s="113"/>
      <c r="P38" s="45"/>
      <c r="Q38" s="45"/>
      <c r="R38" s="45"/>
      <c r="S38" s="45"/>
      <c r="T38" s="45"/>
      <c r="U38" s="45"/>
      <c r="V38" s="45"/>
      <c r="W38" s="111"/>
      <c r="X38" s="107"/>
      <c r="Y38" s="107"/>
      <c r="Z38" s="107"/>
      <c r="AA38" s="107"/>
      <c r="AB38" s="107"/>
    </row>
    <row r="39" spans="1:28" ht="13.5" customHeight="1" x14ac:dyDescent="0.15">
      <c r="A39" s="46"/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45"/>
      <c r="Q39" s="45"/>
      <c r="R39" s="45"/>
      <c r="S39" s="45"/>
      <c r="T39" s="45"/>
      <c r="U39" s="45"/>
      <c r="V39" s="45"/>
      <c r="W39" s="112"/>
      <c r="X39" s="107"/>
      <c r="Y39" s="107"/>
      <c r="Z39" s="107"/>
      <c r="AA39" s="107"/>
      <c r="AB39" s="107"/>
    </row>
    <row r="40" spans="1:28" ht="13.5" customHeight="1" x14ac:dyDescent="0.15">
      <c r="A40" s="46"/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45"/>
      <c r="Q40" s="45"/>
      <c r="R40" s="45"/>
      <c r="S40" s="45"/>
      <c r="T40" s="45"/>
      <c r="U40" s="45"/>
      <c r="V40" s="45"/>
      <c r="W40" s="112"/>
      <c r="X40" s="107"/>
      <c r="Y40" s="107"/>
      <c r="Z40" s="107"/>
      <c r="AA40" s="107"/>
      <c r="AB40" s="107"/>
    </row>
    <row r="41" spans="1:28" x14ac:dyDescent="0.1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V41" s="44"/>
    </row>
    <row r="42" spans="1:28" x14ac:dyDescent="0.15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V42" s="44"/>
    </row>
    <row r="43" spans="1:28" x14ac:dyDescent="0.15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V43" s="44"/>
    </row>
    <row r="44" spans="1:28" x14ac:dyDescent="0.15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V44" s="44"/>
    </row>
    <row r="45" spans="1:28" x14ac:dyDescent="0.15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V45" s="44"/>
    </row>
    <row r="46" spans="1:28" x14ac:dyDescent="0.15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V46" s="44"/>
    </row>
    <row r="47" spans="1:28" x14ac:dyDescent="0.15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V47" s="44"/>
    </row>
    <row r="48" spans="1:28" x14ac:dyDescent="0.15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V48" s="44"/>
    </row>
    <row r="49" spans="1:22" x14ac:dyDescent="0.15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V49" s="44"/>
    </row>
    <row r="50" spans="1:22" x14ac:dyDescent="0.15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V50" s="44"/>
    </row>
    <row r="51" spans="1:22" x14ac:dyDescent="0.15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V51" s="44"/>
    </row>
    <row r="52" spans="1:22" x14ac:dyDescent="0.15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V52" s="44"/>
    </row>
    <row r="53" spans="1:22" x14ac:dyDescent="0.15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</row>
    <row r="54" spans="1:22" x14ac:dyDescent="0.15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</row>
    <row r="55" spans="1:22" ht="17.25" customHeight="1" x14ac:dyDescent="0.15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</row>
    <row r="56" spans="1:22" ht="17.25" customHeight="1" x14ac:dyDescent="0.15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</row>
    <row r="57" spans="1:22" x14ac:dyDescent="0.15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</row>
    <row r="58" spans="1:22" x14ac:dyDescent="0.15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</row>
    <row r="59" spans="1:22" x14ac:dyDescent="0.15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</row>
    <row r="60" spans="1:22" x14ac:dyDescent="0.15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</row>
    <row r="61" spans="1:22" x14ac:dyDescent="0.15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</row>
    <row r="62" spans="1:22" x14ac:dyDescent="0.15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</row>
    <row r="63" spans="1:22" x14ac:dyDescent="0.15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</row>
    <row r="64" spans="1:22" x14ac:dyDescent="0.15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</row>
    <row r="65" spans="1:14" x14ac:dyDescent="0.15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</row>
    <row r="66" spans="1:14" x14ac:dyDescent="0.15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</row>
    <row r="67" spans="1:14" x14ac:dyDescent="0.15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</row>
    <row r="68" spans="1:14" x14ac:dyDescent="0.1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</row>
    <row r="69" spans="1:14" x14ac:dyDescent="0.15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</row>
    <row r="70" spans="1:14" x14ac:dyDescent="0.15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</row>
  </sheetData>
  <mergeCells count="23">
    <mergeCell ref="AA5:AA6"/>
    <mergeCell ref="AB5:AB6"/>
    <mergeCell ref="E5:E6"/>
    <mergeCell ref="F5:F6"/>
    <mergeCell ref="G5:G6"/>
    <mergeCell ref="L5:L6"/>
    <mergeCell ref="M5:M6"/>
    <mergeCell ref="N5:N6"/>
    <mergeCell ref="L23:L24"/>
    <mergeCell ref="S5:S6"/>
    <mergeCell ref="T5:T6"/>
    <mergeCell ref="U5:U6"/>
    <mergeCell ref="Z5:Z6"/>
    <mergeCell ref="F17:G17"/>
    <mergeCell ref="B20:H20"/>
    <mergeCell ref="E23:E24"/>
    <mergeCell ref="F23:F24"/>
    <mergeCell ref="G23:G24"/>
    <mergeCell ref="M23:M24"/>
    <mergeCell ref="N23:N24"/>
    <mergeCell ref="Z23:Z24"/>
    <mergeCell ref="AA23:AA24"/>
    <mergeCell ref="AB23:AB24"/>
  </mergeCells>
  <phoneticPr fontId="11"/>
  <printOptions horizontalCentered="1"/>
  <pageMargins left="0.59055118110236227" right="0.59055118110236227" top="0.98425196850393704" bottom="0.78740157480314965" header="0.51181102362204722" footer="0.51181102362204722"/>
  <pageSetup paperSize="8" firstPageNumber="50" orientation="portrait" useFirstPageNumber="1" horizontalDpi="400" verticalDpi="400" r:id="rId1"/>
  <headerFooter alignWithMargins="0"/>
  <colBreaks count="3" manualBreakCount="3">
    <brk id="8" max="55" man="1"/>
    <brk id="15" max="55" man="1"/>
    <brk id="22" max="5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N29"/>
  <sheetViews>
    <sheetView showGridLines="0" view="pageBreakPreview" zoomScale="80" zoomScaleNormal="100" zoomScaleSheetLayoutView="80" workbookViewId="0"/>
  </sheetViews>
  <sheetFormatPr defaultColWidth="10.625" defaultRowHeight="14.25" x14ac:dyDescent="0.15"/>
  <cols>
    <col min="1" max="1" width="11.625" style="139" customWidth="1"/>
    <col min="2" max="2" width="9.625" style="139" customWidth="1"/>
    <col min="3" max="3" width="11.375" style="139" customWidth="1"/>
    <col min="4" max="4" width="7" style="139" customWidth="1"/>
    <col min="5" max="6" width="12.875" style="139" customWidth="1"/>
    <col min="7" max="7" width="7" style="139" customWidth="1"/>
    <col min="8" max="9" width="12.875" style="139" customWidth="1"/>
    <col min="10" max="10" width="7" style="139" customWidth="1"/>
    <col min="11" max="12" width="12.875" style="139" customWidth="1"/>
    <col min="13" max="13" width="10.625" style="139"/>
    <col min="14" max="14" width="2.625" style="139" customWidth="1"/>
    <col min="15" max="16384" width="10.625" style="139"/>
  </cols>
  <sheetData>
    <row r="1" spans="2:13" ht="20.100000000000001" customHeight="1" x14ac:dyDescent="0.15">
      <c r="B1" s="136" t="s">
        <v>134</v>
      </c>
      <c r="C1" s="137"/>
      <c r="D1" s="138"/>
      <c r="E1" s="138"/>
      <c r="F1" s="138"/>
      <c r="G1" s="138"/>
      <c r="H1" s="138"/>
      <c r="I1" s="138"/>
      <c r="J1" s="138"/>
      <c r="K1" s="138"/>
      <c r="L1" s="138"/>
    </row>
    <row r="2" spans="2:13" ht="20.100000000000001" customHeight="1" x14ac:dyDescent="0.15">
      <c r="B2" s="140" t="s">
        <v>55</v>
      </c>
      <c r="C2" s="137"/>
      <c r="D2" s="138"/>
      <c r="E2" s="138"/>
      <c r="F2" s="138"/>
      <c r="G2" s="138"/>
      <c r="H2" s="138"/>
      <c r="I2" s="138"/>
      <c r="J2" s="138"/>
      <c r="K2" s="138"/>
      <c r="L2" s="138"/>
    </row>
    <row r="3" spans="2:13" ht="30" customHeight="1" x14ac:dyDescent="0.15">
      <c r="B3" s="254" t="s">
        <v>56</v>
      </c>
      <c r="C3" s="245" t="s">
        <v>57</v>
      </c>
      <c r="D3" s="257" t="s">
        <v>58</v>
      </c>
      <c r="E3" s="258"/>
      <c r="F3" s="259"/>
      <c r="G3" s="257" t="s">
        <v>59</v>
      </c>
      <c r="H3" s="258"/>
      <c r="I3" s="259"/>
      <c r="J3" s="257" t="s">
        <v>60</v>
      </c>
      <c r="K3" s="258"/>
      <c r="L3" s="259"/>
    </row>
    <row r="4" spans="2:13" ht="36.75" customHeight="1" x14ac:dyDescent="0.15">
      <c r="B4" s="255"/>
      <c r="C4" s="256"/>
      <c r="D4" s="141" t="s">
        <v>61</v>
      </c>
      <c r="E4" s="141" t="s">
        <v>62</v>
      </c>
      <c r="F4" s="141" t="s">
        <v>63</v>
      </c>
      <c r="G4" s="141" t="s">
        <v>61</v>
      </c>
      <c r="H4" s="141" t="s">
        <v>62</v>
      </c>
      <c r="I4" s="141" t="s">
        <v>63</v>
      </c>
      <c r="J4" s="141" t="s">
        <v>61</v>
      </c>
      <c r="K4" s="141" t="s">
        <v>62</v>
      </c>
      <c r="L4" s="142" t="s">
        <v>63</v>
      </c>
      <c r="M4" s="143"/>
    </row>
    <row r="5" spans="2:13" ht="31.5" customHeight="1" x14ac:dyDescent="0.15">
      <c r="B5" s="144" t="s">
        <v>64</v>
      </c>
      <c r="C5" s="145" t="s">
        <v>65</v>
      </c>
      <c r="D5" s="146">
        <v>0</v>
      </c>
      <c r="E5" s="146">
        <v>0</v>
      </c>
      <c r="F5" s="146">
        <v>0</v>
      </c>
      <c r="G5" s="146">
        <v>0</v>
      </c>
      <c r="H5" s="146">
        <v>0</v>
      </c>
      <c r="I5" s="146">
        <v>0</v>
      </c>
      <c r="J5" s="146">
        <v>0</v>
      </c>
      <c r="K5" s="147">
        <v>0</v>
      </c>
      <c r="L5" s="148">
        <v>0</v>
      </c>
    </row>
    <row r="6" spans="2:13" ht="31.5" customHeight="1" x14ac:dyDescent="0.15">
      <c r="B6" s="144" t="s">
        <v>66</v>
      </c>
      <c r="C6" s="145" t="s">
        <v>67</v>
      </c>
      <c r="D6" s="146">
        <v>68</v>
      </c>
      <c r="E6" s="146">
        <v>3391700</v>
      </c>
      <c r="F6" s="146">
        <v>2330800</v>
      </c>
      <c r="G6" s="146">
        <v>68</v>
      </c>
      <c r="H6" s="146">
        <v>2237400</v>
      </c>
      <c r="I6" s="146">
        <v>1546400</v>
      </c>
      <c r="J6" s="146">
        <v>68</v>
      </c>
      <c r="K6" s="147">
        <f t="shared" ref="K6:L9" si="0">E6+H6</f>
        <v>5629100</v>
      </c>
      <c r="L6" s="148">
        <f t="shared" si="0"/>
        <v>3877200</v>
      </c>
    </row>
    <row r="7" spans="2:13" ht="31.5" customHeight="1" x14ac:dyDescent="0.15">
      <c r="B7" s="149"/>
      <c r="C7" s="145" t="s">
        <v>68</v>
      </c>
      <c r="D7" s="146">
        <v>1</v>
      </c>
      <c r="E7" s="146">
        <v>71400</v>
      </c>
      <c r="F7" s="146">
        <v>5985</v>
      </c>
      <c r="G7" s="146">
        <v>1</v>
      </c>
      <c r="H7" s="146">
        <v>47400</v>
      </c>
      <c r="I7" s="146">
        <v>4015</v>
      </c>
      <c r="J7" s="146">
        <v>1</v>
      </c>
      <c r="K7" s="147">
        <f t="shared" si="0"/>
        <v>118800</v>
      </c>
      <c r="L7" s="148">
        <f t="shared" si="0"/>
        <v>10000</v>
      </c>
    </row>
    <row r="8" spans="2:13" ht="31.5" customHeight="1" x14ac:dyDescent="0.15">
      <c r="B8" s="149" t="s">
        <v>69</v>
      </c>
      <c r="C8" s="145" t="s">
        <v>70</v>
      </c>
      <c r="D8" s="146">
        <v>8</v>
      </c>
      <c r="E8" s="146">
        <v>495300</v>
      </c>
      <c r="F8" s="146">
        <v>153600</v>
      </c>
      <c r="G8" s="146">
        <v>8</v>
      </c>
      <c r="H8" s="146">
        <v>327700</v>
      </c>
      <c r="I8" s="146">
        <v>103100</v>
      </c>
      <c r="J8" s="146">
        <v>8</v>
      </c>
      <c r="K8" s="147">
        <f t="shared" si="0"/>
        <v>823000</v>
      </c>
      <c r="L8" s="148">
        <f t="shared" si="0"/>
        <v>256700</v>
      </c>
    </row>
    <row r="9" spans="2:13" ht="31.5" customHeight="1" x14ac:dyDescent="0.15">
      <c r="B9" s="144"/>
      <c r="C9" s="145" t="s">
        <v>71</v>
      </c>
      <c r="D9" s="146">
        <v>0</v>
      </c>
      <c r="E9" s="146">
        <v>0</v>
      </c>
      <c r="F9" s="146">
        <v>0</v>
      </c>
      <c r="G9" s="146">
        <v>0</v>
      </c>
      <c r="H9" s="146">
        <v>0</v>
      </c>
      <c r="I9" s="146">
        <v>0</v>
      </c>
      <c r="J9" s="146">
        <v>0</v>
      </c>
      <c r="K9" s="147">
        <f t="shared" si="0"/>
        <v>0</v>
      </c>
      <c r="L9" s="148">
        <f t="shared" si="0"/>
        <v>0</v>
      </c>
    </row>
    <row r="10" spans="2:13" ht="32.1" customHeight="1" x14ac:dyDescent="0.15">
      <c r="B10" s="150" t="s">
        <v>14</v>
      </c>
      <c r="C10" s="151"/>
      <c r="D10" s="147">
        <f t="shared" ref="D10:L10" si="1">SUM(D5:D9)</f>
        <v>77</v>
      </c>
      <c r="E10" s="147">
        <f t="shared" si="1"/>
        <v>3958400</v>
      </c>
      <c r="F10" s="147">
        <f t="shared" si="1"/>
        <v>2490385</v>
      </c>
      <c r="G10" s="147">
        <f t="shared" si="1"/>
        <v>77</v>
      </c>
      <c r="H10" s="147">
        <f t="shared" si="1"/>
        <v>2612500</v>
      </c>
      <c r="I10" s="147">
        <f t="shared" si="1"/>
        <v>1653515</v>
      </c>
      <c r="J10" s="147">
        <f t="shared" si="1"/>
        <v>77</v>
      </c>
      <c r="K10" s="147">
        <f t="shared" si="1"/>
        <v>6570900</v>
      </c>
      <c r="L10" s="148">
        <f t="shared" si="1"/>
        <v>4143900</v>
      </c>
    </row>
    <row r="11" spans="2:13" x14ac:dyDescent="0.15">
      <c r="D11" s="152"/>
      <c r="E11" s="152"/>
      <c r="F11" s="152"/>
      <c r="G11" s="152"/>
      <c r="H11" s="152"/>
      <c r="I11" s="152"/>
      <c r="J11" s="152"/>
      <c r="K11" s="152"/>
      <c r="L11" s="152"/>
    </row>
    <row r="12" spans="2:13" x14ac:dyDescent="0.15">
      <c r="D12" s="152"/>
      <c r="E12" s="152"/>
      <c r="F12" s="152"/>
      <c r="G12" s="152"/>
      <c r="H12" s="152"/>
      <c r="I12" s="152"/>
      <c r="J12" s="152"/>
      <c r="K12" s="152"/>
      <c r="L12" s="152"/>
    </row>
    <row r="13" spans="2:13" x14ac:dyDescent="0.15">
      <c r="D13" s="152"/>
      <c r="E13" s="152"/>
      <c r="F13" s="152"/>
      <c r="G13" s="152"/>
      <c r="H13" s="152"/>
      <c r="I13" s="152"/>
      <c r="J13" s="152"/>
      <c r="K13" s="152"/>
      <c r="L13" s="152"/>
    </row>
    <row r="14" spans="2:13" x14ac:dyDescent="0.15">
      <c r="D14" s="152"/>
      <c r="E14" s="152" t="s">
        <v>72</v>
      </c>
      <c r="F14" s="152"/>
      <c r="G14" s="152"/>
      <c r="H14" s="152"/>
      <c r="I14" s="152"/>
      <c r="J14" s="152"/>
      <c r="K14" s="152"/>
      <c r="L14" s="152"/>
    </row>
    <row r="15" spans="2:13" x14ac:dyDescent="0.15">
      <c r="B15" s="153" t="s">
        <v>135</v>
      </c>
      <c r="D15" s="152"/>
      <c r="E15" s="152"/>
      <c r="F15" s="154"/>
      <c r="G15" s="155"/>
      <c r="H15" s="137"/>
      <c r="I15" s="137"/>
      <c r="J15" s="137"/>
      <c r="K15" s="152"/>
      <c r="L15" s="152"/>
    </row>
    <row r="16" spans="2:13" x14ac:dyDescent="0.15">
      <c r="B16" s="156" t="s">
        <v>55</v>
      </c>
      <c r="D16" s="152"/>
      <c r="E16" s="152"/>
      <c r="F16" s="154"/>
      <c r="G16" s="155"/>
      <c r="H16" s="137"/>
      <c r="I16" s="137"/>
      <c r="J16" s="137"/>
      <c r="K16" s="152"/>
      <c r="L16" s="152"/>
    </row>
    <row r="17" spans="2:14" ht="38.25" customHeight="1" x14ac:dyDescent="0.15">
      <c r="B17" s="157" t="s">
        <v>73</v>
      </c>
      <c r="C17" s="158" t="s">
        <v>74</v>
      </c>
      <c r="D17" s="159"/>
      <c r="E17" s="160"/>
      <c r="G17" s="161"/>
      <c r="H17" s="162"/>
      <c r="I17" s="260"/>
      <c r="J17" s="261"/>
      <c r="K17" s="159"/>
      <c r="L17" s="159"/>
      <c r="M17" s="152"/>
    </row>
    <row r="18" spans="2:14" ht="21" customHeight="1" x14ac:dyDescent="0.15">
      <c r="B18" s="163" t="s">
        <v>75</v>
      </c>
      <c r="C18" s="164">
        <v>91018</v>
      </c>
      <c r="D18" s="159"/>
      <c r="E18" s="165"/>
      <c r="G18" s="161"/>
      <c r="H18" s="166"/>
      <c r="I18" s="249"/>
      <c r="J18" s="249"/>
      <c r="K18" s="159"/>
      <c r="L18" s="167"/>
      <c r="M18" s="152"/>
    </row>
    <row r="19" spans="2:14" ht="21" customHeight="1" x14ac:dyDescent="0.15">
      <c r="B19" s="168" t="s">
        <v>76</v>
      </c>
      <c r="C19" s="164">
        <v>673</v>
      </c>
      <c r="D19" s="159"/>
      <c r="E19" s="165"/>
      <c r="G19" s="169"/>
      <c r="H19" s="170"/>
      <c r="I19" s="249"/>
      <c r="J19" s="249"/>
      <c r="K19" s="159"/>
      <c r="L19" s="171"/>
      <c r="M19" s="152"/>
    </row>
    <row r="20" spans="2:14" ht="21" customHeight="1" x14ac:dyDescent="0.15">
      <c r="B20" s="172" t="s">
        <v>77</v>
      </c>
      <c r="C20" s="164">
        <f>C18+C19</f>
        <v>91691</v>
      </c>
      <c r="D20" s="159"/>
      <c r="E20" s="165"/>
      <c r="G20" s="161"/>
      <c r="H20" s="170"/>
      <c r="I20" s="249"/>
      <c r="J20" s="249"/>
      <c r="K20" s="171"/>
      <c r="L20" s="171"/>
      <c r="M20" s="152"/>
    </row>
    <row r="21" spans="2:14" x14ac:dyDescent="0.15">
      <c r="D21" s="152"/>
      <c r="E21" s="152"/>
      <c r="F21" s="152"/>
      <c r="G21" s="137"/>
      <c r="H21" s="137"/>
      <c r="I21" s="137"/>
      <c r="J21" s="137"/>
      <c r="K21" s="152"/>
      <c r="L21" s="152"/>
    </row>
    <row r="22" spans="2:14" x14ac:dyDescent="0.15">
      <c r="D22" s="152"/>
      <c r="E22" s="152"/>
      <c r="F22" s="152"/>
      <c r="G22" s="152"/>
      <c r="H22" s="152"/>
      <c r="I22" s="152"/>
      <c r="J22" s="152"/>
      <c r="K22" s="152"/>
      <c r="L22" s="152"/>
    </row>
    <row r="23" spans="2:14" x14ac:dyDescent="0.15">
      <c r="D23" s="152"/>
      <c r="E23" s="152"/>
      <c r="F23" s="152"/>
      <c r="G23" s="152"/>
      <c r="H23" s="152"/>
      <c r="I23" s="152"/>
      <c r="J23" s="152"/>
      <c r="K23" s="152"/>
      <c r="L23" s="152"/>
    </row>
    <row r="24" spans="2:14" x14ac:dyDescent="0.15">
      <c r="B24" s="173" t="s">
        <v>136</v>
      </c>
      <c r="D24" s="152"/>
      <c r="E24" s="152"/>
      <c r="F24" s="152"/>
      <c r="G24" s="152"/>
      <c r="H24" s="152"/>
      <c r="I24" s="152"/>
      <c r="J24" s="152"/>
      <c r="K24" s="152"/>
      <c r="L24" s="152"/>
      <c r="N24" s="174"/>
    </row>
    <row r="25" spans="2:14" x14ac:dyDescent="0.15">
      <c r="B25" s="156" t="s">
        <v>55</v>
      </c>
      <c r="D25" s="152"/>
      <c r="E25" s="152"/>
      <c r="F25" s="152"/>
      <c r="G25" s="152"/>
      <c r="H25" s="152"/>
      <c r="I25" s="152"/>
      <c r="J25" s="152"/>
      <c r="K25" s="152"/>
      <c r="L25" s="152"/>
      <c r="N25" s="174"/>
    </row>
    <row r="26" spans="2:14" ht="38.25" customHeight="1" x14ac:dyDescent="0.15">
      <c r="B26" s="175" t="s">
        <v>73</v>
      </c>
      <c r="C26" s="176" t="s">
        <v>78</v>
      </c>
      <c r="D26" s="250" t="s">
        <v>79</v>
      </c>
      <c r="E26" s="251"/>
      <c r="F26" s="177"/>
      <c r="G26" s="152"/>
      <c r="H26" s="152"/>
      <c r="I26" s="152"/>
      <c r="J26" s="152"/>
      <c r="K26" s="152"/>
      <c r="L26" s="152"/>
    </row>
    <row r="27" spans="2:14" ht="21" customHeight="1" x14ac:dyDescent="0.15">
      <c r="B27" s="163" t="s">
        <v>75</v>
      </c>
      <c r="C27" s="178">
        <v>140</v>
      </c>
      <c r="D27" s="252">
        <v>13868600</v>
      </c>
      <c r="E27" s="253"/>
      <c r="F27" s="152"/>
      <c r="G27" s="152"/>
      <c r="H27" s="152"/>
      <c r="I27" s="152"/>
      <c r="J27" s="152"/>
      <c r="K27" s="152"/>
      <c r="L27" s="152"/>
    </row>
    <row r="28" spans="2:14" ht="21" customHeight="1" x14ac:dyDescent="0.15">
      <c r="B28" s="168" t="s">
        <v>76</v>
      </c>
      <c r="C28" s="179">
        <v>0</v>
      </c>
      <c r="D28" s="247">
        <v>0</v>
      </c>
      <c r="E28" s="248"/>
      <c r="F28" s="152"/>
      <c r="G28" s="152"/>
      <c r="H28" s="152"/>
      <c r="I28" s="152"/>
      <c r="J28" s="152"/>
      <c r="K28" s="152"/>
      <c r="L28" s="152"/>
    </row>
    <row r="29" spans="2:14" ht="21" customHeight="1" x14ac:dyDescent="0.15">
      <c r="B29" s="180" t="s">
        <v>77</v>
      </c>
      <c r="C29" s="181">
        <f>C27+C28</f>
        <v>140</v>
      </c>
      <c r="D29" s="247">
        <f>D27+D28</f>
        <v>13868600</v>
      </c>
      <c r="E29" s="248"/>
      <c r="F29" s="152"/>
      <c r="G29" s="152"/>
      <c r="H29" s="152"/>
      <c r="I29" s="152"/>
      <c r="J29" s="152"/>
      <c r="K29" s="152"/>
      <c r="L29" s="152"/>
    </row>
  </sheetData>
  <mergeCells count="13">
    <mergeCell ref="I17:J17"/>
    <mergeCell ref="B3:B4"/>
    <mergeCell ref="C3:C4"/>
    <mergeCell ref="D3:F3"/>
    <mergeCell ref="G3:I3"/>
    <mergeCell ref="J3:L3"/>
    <mergeCell ref="D29:E29"/>
    <mergeCell ref="I18:J18"/>
    <mergeCell ref="I19:J19"/>
    <mergeCell ref="I20:J20"/>
    <mergeCell ref="D26:E26"/>
    <mergeCell ref="D27:E27"/>
    <mergeCell ref="D28:E28"/>
  </mergeCells>
  <phoneticPr fontId="11"/>
  <printOptions horizontalCentered="1"/>
  <pageMargins left="0.19685039370078741" right="0.19685039370078741" top="0.98425196850393704" bottom="0.98425196850393704" header="0.51181102362204722" footer="0.51181102362204722"/>
  <pageSetup paperSize="9" firstPageNumber="54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64"/>
  <sheetViews>
    <sheetView zoomScale="90" zoomScaleNormal="90" workbookViewId="0">
      <selection activeCell="A2" sqref="A2"/>
    </sheetView>
  </sheetViews>
  <sheetFormatPr defaultColWidth="10.625" defaultRowHeight="14.25" x14ac:dyDescent="0.15"/>
  <cols>
    <col min="1" max="1" width="10" style="139" customWidth="1"/>
    <col min="2" max="2" width="11.125" style="139" customWidth="1"/>
    <col min="3" max="3" width="16.375" style="139" customWidth="1"/>
    <col min="4" max="4" width="11.125" style="139" customWidth="1"/>
    <col min="5" max="5" width="16.375" style="139" customWidth="1"/>
    <col min="6" max="6" width="10.625" style="139" customWidth="1"/>
    <col min="7" max="16384" width="10.625" style="139"/>
  </cols>
  <sheetData>
    <row r="1" spans="1:6" s="183" customFormat="1" ht="24.75" customHeight="1" x14ac:dyDescent="0.15">
      <c r="A1" s="182" t="s">
        <v>139</v>
      </c>
    </row>
    <row r="2" spans="1:6" s="183" customFormat="1" ht="14.25" customHeight="1" x14ac:dyDescent="0.15">
      <c r="A2" s="184"/>
    </row>
    <row r="3" spans="1:6" s="190" customFormat="1" ht="29.25" customHeight="1" x14ac:dyDescent="0.15">
      <c r="A3" s="185" t="s">
        <v>80</v>
      </c>
      <c r="B3" s="186"/>
      <c r="C3" s="186"/>
      <c r="D3" s="187"/>
      <c r="E3" s="188"/>
      <c r="F3" s="189"/>
    </row>
    <row r="4" spans="1:6" ht="21.75" customHeight="1" x14ac:dyDescent="0.15">
      <c r="A4" s="191" t="s">
        <v>81</v>
      </c>
      <c r="B4" s="262" t="s">
        <v>82</v>
      </c>
      <c r="C4" s="263"/>
      <c r="D4" s="262" t="s">
        <v>83</v>
      </c>
      <c r="E4" s="263"/>
      <c r="F4" s="264" t="s">
        <v>84</v>
      </c>
    </row>
    <row r="5" spans="1:6" ht="20.100000000000001" customHeight="1" x14ac:dyDescent="0.15">
      <c r="A5" s="192" t="s">
        <v>85</v>
      </c>
      <c r="B5" s="193" t="s">
        <v>86</v>
      </c>
      <c r="C5" s="193" t="s">
        <v>87</v>
      </c>
      <c r="D5" s="193" t="s">
        <v>86</v>
      </c>
      <c r="E5" s="193" t="s">
        <v>87</v>
      </c>
      <c r="F5" s="265"/>
    </row>
    <row r="6" spans="1:6" x14ac:dyDescent="0.15">
      <c r="A6" s="194" t="s">
        <v>88</v>
      </c>
      <c r="B6" s="195" t="s">
        <v>89</v>
      </c>
      <c r="C6" s="195" t="s">
        <v>90</v>
      </c>
      <c r="D6" s="195" t="s">
        <v>89</v>
      </c>
      <c r="E6" s="195" t="s">
        <v>90</v>
      </c>
      <c r="F6" s="196" t="s">
        <v>91</v>
      </c>
    </row>
    <row r="7" spans="1:6" ht="27" customHeight="1" x14ac:dyDescent="0.15">
      <c r="A7" s="197" t="s">
        <v>92</v>
      </c>
      <c r="B7" s="198">
        <v>967</v>
      </c>
      <c r="C7" s="198">
        <v>211549300</v>
      </c>
      <c r="D7" s="198">
        <v>1005</v>
      </c>
      <c r="E7" s="198">
        <v>162009200</v>
      </c>
      <c r="F7" s="199">
        <f t="shared" ref="F7:F18" si="0">IF(E7="","",ROUND(E7/C7*100,4))</f>
        <v>76.5822</v>
      </c>
    </row>
    <row r="8" spans="1:6" ht="27" customHeight="1" x14ac:dyDescent="0.15">
      <c r="A8" s="197" t="s">
        <v>93</v>
      </c>
      <c r="B8" s="200">
        <v>2096</v>
      </c>
      <c r="C8" s="200">
        <v>399943400</v>
      </c>
      <c r="D8" s="200">
        <v>2206</v>
      </c>
      <c r="E8" s="200">
        <v>385544300</v>
      </c>
      <c r="F8" s="201">
        <f t="shared" si="0"/>
        <v>96.399699999999996</v>
      </c>
    </row>
    <row r="9" spans="1:6" ht="27" customHeight="1" x14ac:dyDescent="0.15">
      <c r="A9" s="202" t="s">
        <v>94</v>
      </c>
      <c r="B9" s="200">
        <v>1659</v>
      </c>
      <c r="C9" s="200">
        <v>2126960000</v>
      </c>
      <c r="D9" s="200">
        <v>1651</v>
      </c>
      <c r="E9" s="200">
        <v>1152550300</v>
      </c>
      <c r="F9" s="201">
        <f t="shared" si="0"/>
        <v>54.1877</v>
      </c>
    </row>
    <row r="10" spans="1:6" ht="27" customHeight="1" x14ac:dyDescent="0.15">
      <c r="A10" s="202" t="s">
        <v>95</v>
      </c>
      <c r="B10" s="200">
        <v>1052</v>
      </c>
      <c r="C10" s="200">
        <v>423281000</v>
      </c>
      <c r="D10" s="200">
        <v>1076</v>
      </c>
      <c r="E10" s="200">
        <v>471775700</v>
      </c>
      <c r="F10" s="201">
        <f t="shared" si="0"/>
        <v>111.4569</v>
      </c>
    </row>
    <row r="11" spans="1:6" ht="27" customHeight="1" x14ac:dyDescent="0.15">
      <c r="A11" s="202" t="s">
        <v>96</v>
      </c>
      <c r="B11" s="200">
        <v>1082</v>
      </c>
      <c r="C11" s="200">
        <v>165106400</v>
      </c>
      <c r="D11" s="200">
        <v>1111</v>
      </c>
      <c r="E11" s="200">
        <v>151125100</v>
      </c>
      <c r="F11" s="201">
        <f t="shared" si="0"/>
        <v>91.531899999999993</v>
      </c>
    </row>
    <row r="12" spans="1:6" ht="27" customHeight="1" x14ac:dyDescent="0.15">
      <c r="A12" s="202" t="s">
        <v>97</v>
      </c>
      <c r="B12" s="200">
        <v>968</v>
      </c>
      <c r="C12" s="200">
        <v>135656600</v>
      </c>
      <c r="D12" s="200">
        <v>1027</v>
      </c>
      <c r="E12" s="200">
        <v>123779100</v>
      </c>
      <c r="F12" s="201">
        <f t="shared" si="0"/>
        <v>91.244399999999999</v>
      </c>
    </row>
    <row r="13" spans="1:6" ht="27" customHeight="1" x14ac:dyDescent="0.15">
      <c r="A13" s="202" t="s">
        <v>98</v>
      </c>
      <c r="B13" s="200">
        <v>1108</v>
      </c>
      <c r="C13" s="200">
        <v>144614500</v>
      </c>
      <c r="D13" s="200">
        <v>1101</v>
      </c>
      <c r="E13" s="200">
        <v>168410600</v>
      </c>
      <c r="F13" s="201">
        <f t="shared" si="0"/>
        <v>116.45489999999999</v>
      </c>
    </row>
    <row r="14" spans="1:6" ht="27" customHeight="1" x14ac:dyDescent="0.15">
      <c r="A14" s="202" t="s">
        <v>99</v>
      </c>
      <c r="B14" s="200">
        <v>1903</v>
      </c>
      <c r="C14" s="200">
        <v>1676047500</v>
      </c>
      <c r="D14" s="200">
        <v>1866</v>
      </c>
      <c r="E14" s="200">
        <v>1202656900</v>
      </c>
      <c r="F14" s="201">
        <f t="shared" si="0"/>
        <v>71.755499999999998</v>
      </c>
    </row>
    <row r="15" spans="1:6" ht="27" customHeight="1" x14ac:dyDescent="0.15">
      <c r="A15" s="202" t="s">
        <v>100</v>
      </c>
      <c r="B15" s="200">
        <v>999</v>
      </c>
      <c r="C15" s="200">
        <v>399606400</v>
      </c>
      <c r="D15" s="200">
        <v>1009</v>
      </c>
      <c r="E15" s="200">
        <v>441569600</v>
      </c>
      <c r="F15" s="201">
        <f t="shared" si="0"/>
        <v>110.50109999999999</v>
      </c>
    </row>
    <row r="16" spans="1:6" ht="27" customHeight="1" x14ac:dyDescent="0.15">
      <c r="A16" s="202" t="s">
        <v>101</v>
      </c>
      <c r="B16" s="200">
        <v>543</v>
      </c>
      <c r="C16" s="200">
        <v>62309500</v>
      </c>
      <c r="D16" s="200">
        <v>571</v>
      </c>
      <c r="E16" s="200">
        <v>62520100</v>
      </c>
      <c r="F16" s="201">
        <f t="shared" si="0"/>
        <v>100.33799999999999</v>
      </c>
    </row>
    <row r="17" spans="1:6" ht="27" customHeight="1" x14ac:dyDescent="0.15">
      <c r="A17" s="202" t="s">
        <v>102</v>
      </c>
      <c r="B17" s="200">
        <v>1061</v>
      </c>
      <c r="C17" s="200">
        <v>114009600</v>
      </c>
      <c r="D17" s="200">
        <v>1083</v>
      </c>
      <c r="E17" s="200">
        <v>115055900</v>
      </c>
      <c r="F17" s="201">
        <f t="shared" si="0"/>
        <v>100.9177</v>
      </c>
    </row>
    <row r="18" spans="1:6" ht="27" customHeight="1" x14ac:dyDescent="0.15">
      <c r="A18" s="202" t="s">
        <v>103</v>
      </c>
      <c r="B18" s="200">
        <v>727</v>
      </c>
      <c r="C18" s="200">
        <v>115337000</v>
      </c>
      <c r="D18" s="200">
        <v>752</v>
      </c>
      <c r="E18" s="200">
        <v>392512500</v>
      </c>
      <c r="F18" s="201">
        <f t="shared" si="0"/>
        <v>340.31790000000001</v>
      </c>
    </row>
    <row r="19" spans="1:6" ht="36.75" customHeight="1" x14ac:dyDescent="0.15">
      <c r="A19" s="203" t="s">
        <v>104</v>
      </c>
      <c r="B19" s="204">
        <f>IF(B7="","",SUM(B7:B18))</f>
        <v>14165</v>
      </c>
      <c r="C19" s="204">
        <f>IF(C7="","",SUM(C7:C18))</f>
        <v>5974421200</v>
      </c>
      <c r="D19" s="204">
        <f>IF(D7="","",SUM(D7:D18))</f>
        <v>14458</v>
      </c>
      <c r="E19" s="204">
        <f>IF(E7="","",SUM(E7:E18))</f>
        <v>4829509300</v>
      </c>
      <c r="F19" s="205">
        <f>IF(E19="","",ROUND(E19/C19*100,4))</f>
        <v>80.836399999999998</v>
      </c>
    </row>
    <row r="20" spans="1:6" ht="45" customHeight="1" x14ac:dyDescent="0.15">
      <c r="D20" s="206"/>
      <c r="E20" s="206"/>
      <c r="F20" s="138"/>
    </row>
    <row r="21" spans="1:6" x14ac:dyDescent="0.15">
      <c r="D21" s="138"/>
      <c r="E21" s="138"/>
      <c r="F21" s="138"/>
    </row>
    <row r="22" spans="1:6" x14ac:dyDescent="0.15">
      <c r="D22" s="138"/>
      <c r="E22" s="138"/>
      <c r="F22" s="138"/>
    </row>
    <row r="23" spans="1:6" x14ac:dyDescent="0.15">
      <c r="D23" s="138"/>
      <c r="E23" s="138"/>
      <c r="F23" s="138"/>
    </row>
    <row r="24" spans="1:6" x14ac:dyDescent="0.15">
      <c r="D24" s="138"/>
      <c r="E24" s="138"/>
      <c r="F24" s="138"/>
    </row>
    <row r="25" spans="1:6" x14ac:dyDescent="0.15">
      <c r="D25" s="138"/>
      <c r="E25" s="138"/>
      <c r="F25" s="138"/>
    </row>
    <row r="26" spans="1:6" x14ac:dyDescent="0.15">
      <c r="D26" s="138"/>
      <c r="E26" s="138"/>
      <c r="F26" s="138"/>
    </row>
    <row r="27" spans="1:6" x14ac:dyDescent="0.15">
      <c r="D27" s="138"/>
      <c r="E27" s="138"/>
      <c r="F27" s="138"/>
    </row>
    <row r="28" spans="1:6" x14ac:dyDescent="0.15">
      <c r="D28" s="138"/>
      <c r="E28" s="138"/>
      <c r="F28" s="138"/>
    </row>
    <row r="29" spans="1:6" x14ac:dyDescent="0.15">
      <c r="D29" s="138"/>
      <c r="E29" s="138"/>
      <c r="F29" s="138"/>
    </row>
    <row r="30" spans="1:6" x14ac:dyDescent="0.15">
      <c r="D30" s="138"/>
      <c r="E30" s="138"/>
      <c r="F30" s="138"/>
    </row>
    <row r="31" spans="1:6" x14ac:dyDescent="0.15">
      <c r="D31" s="138"/>
      <c r="E31" s="138"/>
      <c r="F31" s="138"/>
    </row>
    <row r="32" spans="1:6" x14ac:dyDescent="0.15">
      <c r="D32" s="138"/>
      <c r="E32" s="138"/>
      <c r="F32" s="138"/>
    </row>
    <row r="33" spans="4:6" x14ac:dyDescent="0.15">
      <c r="D33" s="138"/>
      <c r="E33" s="138"/>
      <c r="F33" s="138"/>
    </row>
    <row r="34" spans="4:6" x14ac:dyDescent="0.15">
      <c r="D34" s="138"/>
      <c r="E34" s="138"/>
      <c r="F34" s="138"/>
    </row>
    <row r="35" spans="4:6" x14ac:dyDescent="0.15">
      <c r="D35" s="138"/>
      <c r="E35" s="138"/>
      <c r="F35" s="138"/>
    </row>
    <row r="36" spans="4:6" x14ac:dyDescent="0.15">
      <c r="D36" s="138"/>
      <c r="E36" s="138"/>
      <c r="F36" s="138"/>
    </row>
    <row r="37" spans="4:6" x14ac:dyDescent="0.15">
      <c r="D37" s="138"/>
      <c r="E37" s="138"/>
      <c r="F37" s="138"/>
    </row>
    <row r="38" spans="4:6" x14ac:dyDescent="0.15">
      <c r="D38" s="138"/>
      <c r="E38" s="138"/>
      <c r="F38" s="138"/>
    </row>
    <row r="39" spans="4:6" x14ac:dyDescent="0.15">
      <c r="D39" s="138"/>
      <c r="E39" s="138"/>
      <c r="F39" s="138"/>
    </row>
    <row r="40" spans="4:6" x14ac:dyDescent="0.15">
      <c r="D40" s="138"/>
      <c r="E40" s="138"/>
      <c r="F40" s="138"/>
    </row>
    <row r="41" spans="4:6" x14ac:dyDescent="0.15">
      <c r="D41" s="138"/>
      <c r="E41" s="138"/>
      <c r="F41" s="138"/>
    </row>
    <row r="42" spans="4:6" x14ac:dyDescent="0.15">
      <c r="D42" s="138"/>
      <c r="E42" s="138"/>
      <c r="F42" s="138"/>
    </row>
    <row r="43" spans="4:6" x14ac:dyDescent="0.15">
      <c r="D43" s="138"/>
      <c r="E43" s="138"/>
      <c r="F43" s="138"/>
    </row>
    <row r="44" spans="4:6" x14ac:dyDescent="0.15">
      <c r="D44" s="138"/>
      <c r="E44" s="138"/>
      <c r="F44" s="138"/>
    </row>
    <row r="45" spans="4:6" x14ac:dyDescent="0.15">
      <c r="D45" s="138"/>
      <c r="E45" s="138"/>
      <c r="F45" s="138"/>
    </row>
    <row r="46" spans="4:6" x14ac:dyDescent="0.15">
      <c r="D46" s="138"/>
      <c r="E46" s="138"/>
      <c r="F46" s="138"/>
    </row>
    <row r="47" spans="4:6" x14ac:dyDescent="0.15">
      <c r="D47" s="138"/>
      <c r="E47" s="138"/>
      <c r="F47" s="138"/>
    </row>
    <row r="48" spans="4:6" x14ac:dyDescent="0.15">
      <c r="D48" s="138"/>
      <c r="E48" s="138"/>
      <c r="F48" s="138"/>
    </row>
    <row r="49" spans="4:6" x14ac:dyDescent="0.15">
      <c r="D49" s="138"/>
      <c r="E49" s="138"/>
      <c r="F49" s="138"/>
    </row>
    <row r="50" spans="4:6" x14ac:dyDescent="0.15">
      <c r="D50" s="138"/>
      <c r="E50" s="138"/>
      <c r="F50" s="138"/>
    </row>
    <row r="51" spans="4:6" x14ac:dyDescent="0.15">
      <c r="D51" s="138"/>
      <c r="E51" s="138"/>
      <c r="F51" s="138"/>
    </row>
    <row r="52" spans="4:6" x14ac:dyDescent="0.15">
      <c r="D52" s="138"/>
      <c r="E52" s="138"/>
      <c r="F52" s="138"/>
    </row>
    <row r="53" spans="4:6" x14ac:dyDescent="0.15">
      <c r="D53" s="138"/>
      <c r="E53" s="138"/>
      <c r="F53" s="138"/>
    </row>
    <row r="54" spans="4:6" x14ac:dyDescent="0.15">
      <c r="D54" s="138"/>
      <c r="E54" s="138"/>
      <c r="F54" s="138"/>
    </row>
    <row r="55" spans="4:6" x14ac:dyDescent="0.15">
      <c r="D55" s="138"/>
      <c r="E55" s="138"/>
      <c r="F55" s="138"/>
    </row>
    <row r="56" spans="4:6" x14ac:dyDescent="0.15">
      <c r="D56" s="138"/>
      <c r="E56" s="138"/>
      <c r="F56" s="138"/>
    </row>
    <row r="57" spans="4:6" x14ac:dyDescent="0.15">
      <c r="D57" s="138"/>
      <c r="E57" s="138"/>
      <c r="F57" s="138"/>
    </row>
    <row r="58" spans="4:6" x14ac:dyDescent="0.15">
      <c r="D58" s="138"/>
      <c r="E58" s="138"/>
      <c r="F58" s="138"/>
    </row>
    <row r="59" spans="4:6" x14ac:dyDescent="0.15">
      <c r="D59" s="138"/>
      <c r="E59" s="138"/>
      <c r="F59" s="138"/>
    </row>
    <row r="60" spans="4:6" x14ac:dyDescent="0.15">
      <c r="D60" s="138"/>
      <c r="E60" s="138"/>
      <c r="F60" s="138"/>
    </row>
    <row r="61" spans="4:6" x14ac:dyDescent="0.15">
      <c r="D61" s="138"/>
      <c r="E61" s="138"/>
      <c r="F61" s="138"/>
    </row>
    <row r="62" spans="4:6" x14ac:dyDescent="0.15">
      <c r="D62" s="138"/>
      <c r="E62" s="138"/>
      <c r="F62" s="138"/>
    </row>
    <row r="63" spans="4:6" x14ac:dyDescent="0.15">
      <c r="D63" s="138"/>
      <c r="E63" s="138"/>
      <c r="F63" s="138"/>
    </row>
    <row r="64" spans="4:6" x14ac:dyDescent="0.15">
      <c r="D64" s="138"/>
      <c r="E64" s="138"/>
      <c r="F64" s="138"/>
    </row>
  </sheetData>
  <mergeCells count="3">
    <mergeCell ref="B4:C4"/>
    <mergeCell ref="D4:E4"/>
    <mergeCell ref="F4:F5"/>
  </mergeCells>
  <phoneticPr fontId="11"/>
  <pageMargins left="0.78740157480314965" right="0.78740157480314965" top="0.98425196850393704" bottom="0.98425196850393704" header="0.51181102362204722" footer="0.51181102362204722"/>
  <pageSetup paperSize="9" firstPageNumber="55" orientation="portrait" useFirstPageNumber="1" r:id="rId1"/>
  <headerFooter alignWithMargins="0">
    <oddFooter xml:space="preserve">&amp;C&amp;"ＭＳ Ｐ明朝,標準"
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30"/>
  <sheetViews>
    <sheetView showGridLines="0" zoomScale="90" zoomScaleNormal="90" zoomScaleSheetLayoutView="90" workbookViewId="0"/>
  </sheetViews>
  <sheetFormatPr defaultColWidth="10.125" defaultRowHeight="14.25" x14ac:dyDescent="0.15"/>
  <cols>
    <col min="1" max="1" width="10.125" style="139" customWidth="1"/>
    <col min="2" max="2" width="8.875" style="139" customWidth="1"/>
    <col min="3" max="3" width="8" style="139" customWidth="1"/>
    <col min="4" max="4" width="14.375" style="139" bestFit="1" customWidth="1"/>
    <col min="5" max="5" width="8.375" style="139" customWidth="1"/>
    <col min="6" max="6" width="8" style="139" customWidth="1"/>
    <col min="7" max="7" width="14.375" style="139" bestFit="1" customWidth="1"/>
    <col min="8" max="8" width="8.375" style="139" customWidth="1"/>
    <col min="9" max="9" width="8.625" style="139" customWidth="1"/>
    <col min="10" max="13" width="10.125" style="139"/>
    <col min="14" max="14" width="14.375" style="139" bestFit="1" customWidth="1"/>
    <col min="15" max="16" width="10.125" style="139"/>
    <col min="17" max="17" width="14.375" style="139" bestFit="1" customWidth="1"/>
    <col min="18" max="16384" width="10.125" style="139"/>
  </cols>
  <sheetData>
    <row r="1" spans="1:10" s="190" customFormat="1" ht="24.95" customHeight="1" x14ac:dyDescent="0.15">
      <c r="A1" s="207" t="s">
        <v>138</v>
      </c>
      <c r="B1" s="208"/>
      <c r="C1" s="208"/>
      <c r="D1" s="208"/>
      <c r="E1" s="208"/>
      <c r="F1" s="208"/>
      <c r="G1" s="208"/>
      <c r="H1" s="208"/>
      <c r="I1" s="208"/>
      <c r="J1" s="139"/>
    </row>
    <row r="2" spans="1:10" ht="12.75" customHeight="1" x14ac:dyDescent="0.15">
      <c r="A2" s="209"/>
      <c r="B2" s="210" t="s">
        <v>105</v>
      </c>
      <c r="C2" s="267" t="s">
        <v>22</v>
      </c>
      <c r="D2" s="268"/>
      <c r="E2" s="269"/>
      <c r="F2" s="267" t="s">
        <v>23</v>
      </c>
      <c r="G2" s="268"/>
      <c r="H2" s="269"/>
      <c r="I2" s="273" t="s">
        <v>106</v>
      </c>
    </row>
    <row r="3" spans="1:10" ht="6.75" customHeight="1" x14ac:dyDescent="0.15">
      <c r="A3" s="211"/>
      <c r="B3" s="212"/>
      <c r="C3" s="270"/>
      <c r="D3" s="271"/>
      <c r="E3" s="272"/>
      <c r="F3" s="270"/>
      <c r="G3" s="271"/>
      <c r="H3" s="272"/>
      <c r="I3" s="274"/>
    </row>
    <row r="4" spans="1:10" ht="23.25" customHeight="1" x14ac:dyDescent="0.15">
      <c r="A4" s="213" t="s">
        <v>107</v>
      </c>
      <c r="B4" s="214"/>
      <c r="C4" s="215" t="s">
        <v>108</v>
      </c>
      <c r="D4" s="216" t="s">
        <v>109</v>
      </c>
      <c r="E4" s="216" t="s">
        <v>110</v>
      </c>
      <c r="F4" s="215" t="s">
        <v>108</v>
      </c>
      <c r="G4" s="216" t="s">
        <v>109</v>
      </c>
      <c r="H4" s="216" t="s">
        <v>110</v>
      </c>
      <c r="I4" s="274"/>
    </row>
    <row r="5" spans="1:10" ht="27" customHeight="1" x14ac:dyDescent="0.15">
      <c r="A5" s="266" t="s">
        <v>111</v>
      </c>
      <c r="B5" s="266"/>
      <c r="C5" s="217">
        <v>6116</v>
      </c>
      <c r="D5" s="217">
        <v>1035625100</v>
      </c>
      <c r="E5" s="205">
        <f>IF(D5="","",ROUND(D5/D$8*100,-(-1)))</f>
        <v>21.8</v>
      </c>
      <c r="F5" s="217">
        <v>6425</v>
      </c>
      <c r="G5" s="217">
        <v>1290839400</v>
      </c>
      <c r="H5" s="205">
        <f>IF(G5="","",ROUND(G5/G$8*100,-(-1)))</f>
        <v>35.5</v>
      </c>
      <c r="I5" s="205">
        <f>IF(G5="","",ROUND(G5/D5*100,4))</f>
        <v>124.6435</v>
      </c>
    </row>
    <row r="6" spans="1:10" s="218" customFormat="1" ht="27" customHeight="1" x14ac:dyDescent="0.15">
      <c r="A6" s="275" t="s">
        <v>112</v>
      </c>
      <c r="B6" s="275"/>
      <c r="C6" s="217">
        <v>243</v>
      </c>
      <c r="D6" s="217">
        <v>141672800</v>
      </c>
      <c r="E6" s="205">
        <f>IF(D6="","",ROUND(D6/D$8*100,-(-1)))</f>
        <v>3</v>
      </c>
      <c r="F6" s="217">
        <v>245</v>
      </c>
      <c r="G6" s="217">
        <v>97908800</v>
      </c>
      <c r="H6" s="205">
        <f>IF(G6="","",ROUND(G6/G$8*100,-(-1)))</f>
        <v>2.7</v>
      </c>
      <c r="I6" s="205">
        <f>IF(G6="","",ROUND(G6/D6*100,4))</f>
        <v>69.109099999999998</v>
      </c>
    </row>
    <row r="7" spans="1:10" s="218" customFormat="1" ht="27" customHeight="1" x14ac:dyDescent="0.15">
      <c r="A7" s="266" t="s">
        <v>113</v>
      </c>
      <c r="B7" s="266"/>
      <c r="C7" s="217">
        <v>1133</v>
      </c>
      <c r="D7" s="217">
        <v>3565091500</v>
      </c>
      <c r="E7" s="205">
        <f>IF(D7="","",ROUND(D7/D$8*100,-(-1)))</f>
        <v>75.2</v>
      </c>
      <c r="F7" s="217">
        <v>1128</v>
      </c>
      <c r="G7" s="217">
        <v>2251109600</v>
      </c>
      <c r="H7" s="205">
        <f>IF(G7="","",ROUND(G7/G$8*100,-(-1)))</f>
        <v>61.8</v>
      </c>
      <c r="I7" s="205">
        <f>IF(G7="","",ROUND(G7/D7*100,4))</f>
        <v>63.143099999999997</v>
      </c>
    </row>
    <row r="8" spans="1:10" s="218" customFormat="1" ht="27" customHeight="1" x14ac:dyDescent="0.15">
      <c r="A8" s="266" t="s">
        <v>14</v>
      </c>
      <c r="B8" s="266"/>
      <c r="C8" s="219">
        <f>SUM(C5:C7)</f>
        <v>7492</v>
      </c>
      <c r="D8" s="219">
        <f>IF(D5="","",SUM(D5:D7))</f>
        <v>4742389400</v>
      </c>
      <c r="E8" s="205">
        <f>IF(E5="","",SUM(E5:E7))</f>
        <v>100</v>
      </c>
      <c r="F8" s="219">
        <f>SUM(F5:F7)</f>
        <v>7798</v>
      </c>
      <c r="G8" s="219">
        <f>IF(G5="","",SUM(G5:G7))</f>
        <v>3639857800</v>
      </c>
      <c r="H8" s="205">
        <f>IF(H5="","",SUM(H5:H7))</f>
        <v>100</v>
      </c>
      <c r="I8" s="205">
        <f>IF(G8="","",ROUND(G8/D8*100,4))</f>
        <v>76.751599999999996</v>
      </c>
    </row>
    <row r="9" spans="1:10" x14ac:dyDescent="0.15">
      <c r="A9" s="152" t="s">
        <v>114</v>
      </c>
      <c r="B9" s="152"/>
      <c r="C9" s="152"/>
      <c r="D9" s="152"/>
      <c r="E9" s="152"/>
      <c r="F9" s="152"/>
      <c r="G9" s="152"/>
      <c r="H9" s="152"/>
      <c r="I9" s="152"/>
    </row>
    <row r="10" spans="1:10" x14ac:dyDescent="0.15">
      <c r="B10" s="152"/>
      <c r="C10" s="152"/>
      <c r="D10" s="152"/>
      <c r="E10" s="152"/>
      <c r="F10" s="152"/>
      <c r="G10" s="152"/>
      <c r="H10" s="152"/>
      <c r="I10" s="152"/>
    </row>
    <row r="11" spans="1:10" x14ac:dyDescent="0.15">
      <c r="A11" s="152"/>
      <c r="B11" s="152"/>
      <c r="C11" s="152"/>
      <c r="D11" s="152"/>
      <c r="E11" s="152"/>
      <c r="F11" s="152"/>
      <c r="G11" s="152"/>
      <c r="H11" s="152"/>
      <c r="I11" s="152"/>
    </row>
    <row r="12" spans="1:10" x14ac:dyDescent="0.15">
      <c r="A12" s="152"/>
      <c r="B12" s="152"/>
      <c r="C12" s="152"/>
      <c r="D12" s="152"/>
      <c r="E12" s="152"/>
      <c r="F12" s="152"/>
      <c r="G12" s="152"/>
      <c r="H12" s="152"/>
      <c r="I12" s="152"/>
    </row>
    <row r="13" spans="1:10" x14ac:dyDescent="0.15">
      <c r="A13" s="152"/>
      <c r="B13" s="152"/>
      <c r="C13" s="152"/>
      <c r="D13" s="152"/>
      <c r="E13" s="152"/>
      <c r="F13" s="152"/>
      <c r="G13" s="152"/>
      <c r="H13" s="152"/>
      <c r="I13" s="152"/>
    </row>
    <row r="19" ht="14.25" customHeight="1" x14ac:dyDescent="0.15"/>
    <row r="21" ht="24.75" customHeight="1" x14ac:dyDescent="0.15"/>
    <row r="22" ht="24.75" customHeight="1" x14ac:dyDescent="0.15"/>
    <row r="23" ht="24.75" customHeight="1" x14ac:dyDescent="0.15"/>
    <row r="24" ht="24.75" customHeight="1" x14ac:dyDescent="0.15"/>
    <row r="25" ht="24.75" customHeight="1" x14ac:dyDescent="0.15"/>
    <row r="26" ht="24.75" customHeight="1" x14ac:dyDescent="0.15"/>
    <row r="27" ht="24.75" customHeight="1" x14ac:dyDescent="0.15"/>
    <row r="28" ht="24.75" customHeight="1" x14ac:dyDescent="0.15"/>
    <row r="29" ht="24.75" customHeight="1" x14ac:dyDescent="0.15"/>
    <row r="30" ht="24.75" customHeight="1" x14ac:dyDescent="0.15"/>
  </sheetData>
  <mergeCells count="7">
    <mergeCell ref="A8:B8"/>
    <mergeCell ref="C2:E3"/>
    <mergeCell ref="F2:H3"/>
    <mergeCell ref="I2:I4"/>
    <mergeCell ref="A5:B5"/>
    <mergeCell ref="A6:B6"/>
    <mergeCell ref="A7:B7"/>
  </mergeCells>
  <phoneticPr fontId="11"/>
  <printOptions horizontalCentered="1"/>
  <pageMargins left="0.78740157480314965" right="0.47244094488188981" top="0.78740157480314965" bottom="0.78740157480314965" header="0.51181102362204722" footer="0.51181102362204722"/>
  <pageSetup paperSize="9" firstPageNumber="56" orientation="portrait" useFirstPageNumber="1" r:id="rId1"/>
  <headerFooter alignWithMargins="0">
    <oddFooter xml:space="preserve">&amp;C&amp;"ＭＳ Ｐ明朝,標準"
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22"/>
  <sheetViews>
    <sheetView showGridLines="0" zoomScale="90" zoomScaleNormal="90" zoomScaleSheetLayoutView="90" workbookViewId="0"/>
  </sheetViews>
  <sheetFormatPr defaultColWidth="10.125" defaultRowHeight="14.25" x14ac:dyDescent="0.15"/>
  <cols>
    <col min="1" max="1" width="10.125" style="139" customWidth="1"/>
    <col min="2" max="9" width="8.875" style="139" customWidth="1"/>
    <col min="10" max="16384" width="10.125" style="139"/>
  </cols>
  <sheetData>
    <row r="1" spans="1:9" x14ac:dyDescent="0.15">
      <c r="A1" s="152"/>
      <c r="B1" s="152"/>
      <c r="C1" s="152"/>
      <c r="D1" s="152"/>
      <c r="E1" s="152"/>
      <c r="F1" s="152"/>
      <c r="G1" s="152"/>
      <c r="H1" s="152"/>
      <c r="I1" s="152"/>
    </row>
    <row r="2" spans="1:9" ht="17.25" x14ac:dyDescent="0.15">
      <c r="A2" s="220" t="s">
        <v>137</v>
      </c>
      <c r="B2" s="221"/>
      <c r="C2" s="221"/>
      <c r="D2" s="221"/>
      <c r="E2" s="221"/>
      <c r="F2" s="221"/>
      <c r="G2" s="152"/>
      <c r="H2" s="152"/>
      <c r="I2" s="152"/>
    </row>
    <row r="3" spans="1:9" x14ac:dyDescent="0.15">
      <c r="A3" s="222"/>
      <c r="F3" s="222"/>
      <c r="G3" s="152"/>
      <c r="H3" s="152"/>
      <c r="I3" s="152"/>
    </row>
    <row r="4" spans="1:9" ht="19.5" customHeight="1" x14ac:dyDescent="0.15">
      <c r="A4" s="285" t="s">
        <v>115</v>
      </c>
      <c r="B4" s="286"/>
      <c r="C4" s="280" t="s">
        <v>116</v>
      </c>
      <c r="D4" s="287"/>
      <c r="E4" s="281"/>
      <c r="F4" s="257" t="s">
        <v>117</v>
      </c>
      <c r="G4" s="258"/>
      <c r="H4" s="259"/>
      <c r="I4" s="288" t="s">
        <v>106</v>
      </c>
    </row>
    <row r="5" spans="1:9" ht="28.5" customHeight="1" x14ac:dyDescent="0.15">
      <c r="A5" s="289" t="s">
        <v>118</v>
      </c>
      <c r="B5" s="290"/>
      <c r="C5" s="223" t="s">
        <v>119</v>
      </c>
      <c r="D5" s="291" t="s">
        <v>120</v>
      </c>
      <c r="E5" s="292"/>
      <c r="F5" s="223" t="s">
        <v>119</v>
      </c>
      <c r="G5" s="291" t="s">
        <v>120</v>
      </c>
      <c r="H5" s="292"/>
      <c r="I5" s="288"/>
    </row>
    <row r="6" spans="1:9" ht="24.75" customHeight="1" x14ac:dyDescent="0.15">
      <c r="A6" s="280" t="s">
        <v>121</v>
      </c>
      <c r="B6" s="281"/>
      <c r="C6" s="224">
        <v>37</v>
      </c>
      <c r="D6" s="282">
        <v>5617500</v>
      </c>
      <c r="E6" s="283"/>
      <c r="F6" s="224">
        <v>35</v>
      </c>
      <c r="G6" s="282">
        <v>5219200</v>
      </c>
      <c r="H6" s="283"/>
      <c r="I6" s="225">
        <f t="shared" ref="I6:I16" si="0">ROUND(G6/D6*100,1)</f>
        <v>92.9</v>
      </c>
    </row>
    <row r="7" spans="1:9" ht="24.75" customHeight="1" x14ac:dyDescent="0.15">
      <c r="A7" s="277" t="s">
        <v>122</v>
      </c>
      <c r="B7" s="278"/>
      <c r="C7" s="226">
        <v>972</v>
      </c>
      <c r="D7" s="284">
        <v>261125900</v>
      </c>
      <c r="E7" s="284"/>
      <c r="F7" s="226">
        <v>1005</v>
      </c>
      <c r="G7" s="284">
        <v>270878900</v>
      </c>
      <c r="H7" s="284"/>
      <c r="I7" s="227">
        <f t="shared" si="0"/>
        <v>103.7</v>
      </c>
    </row>
    <row r="8" spans="1:9" ht="24.75" customHeight="1" x14ac:dyDescent="0.15">
      <c r="A8" s="277" t="s">
        <v>123</v>
      </c>
      <c r="B8" s="278"/>
      <c r="C8" s="228">
        <v>585</v>
      </c>
      <c r="D8" s="279">
        <v>1909534200</v>
      </c>
      <c r="E8" s="279"/>
      <c r="F8" s="228">
        <v>577</v>
      </c>
      <c r="G8" s="279">
        <v>1282898800</v>
      </c>
      <c r="H8" s="279"/>
      <c r="I8" s="227">
        <f t="shared" si="0"/>
        <v>67.2</v>
      </c>
    </row>
    <row r="9" spans="1:9" ht="24.75" customHeight="1" x14ac:dyDescent="0.15">
      <c r="A9" s="277" t="s">
        <v>124</v>
      </c>
      <c r="B9" s="278"/>
      <c r="C9" s="228">
        <v>17</v>
      </c>
      <c r="D9" s="279">
        <v>39131800</v>
      </c>
      <c r="E9" s="279"/>
      <c r="F9" s="228">
        <v>30</v>
      </c>
      <c r="G9" s="279">
        <v>35290400</v>
      </c>
      <c r="H9" s="279"/>
      <c r="I9" s="227">
        <f t="shared" si="0"/>
        <v>90.2</v>
      </c>
    </row>
    <row r="10" spans="1:9" ht="24.75" customHeight="1" x14ac:dyDescent="0.15">
      <c r="A10" s="277" t="s">
        <v>125</v>
      </c>
      <c r="B10" s="278"/>
      <c r="C10" s="228">
        <v>316</v>
      </c>
      <c r="D10" s="279">
        <v>306910000</v>
      </c>
      <c r="E10" s="279"/>
      <c r="F10" s="228">
        <v>346</v>
      </c>
      <c r="G10" s="279">
        <v>297647600</v>
      </c>
      <c r="H10" s="279"/>
      <c r="I10" s="227">
        <f t="shared" si="0"/>
        <v>97</v>
      </c>
    </row>
    <row r="11" spans="1:9" ht="24.75" customHeight="1" x14ac:dyDescent="0.15">
      <c r="A11" s="277" t="s">
        <v>126</v>
      </c>
      <c r="B11" s="278"/>
      <c r="C11" s="228">
        <v>1845</v>
      </c>
      <c r="D11" s="279">
        <v>549706000</v>
      </c>
      <c r="E11" s="279"/>
      <c r="F11" s="228">
        <v>1742</v>
      </c>
      <c r="G11" s="279">
        <v>481199600</v>
      </c>
      <c r="H11" s="279"/>
      <c r="I11" s="227">
        <f t="shared" si="0"/>
        <v>87.5</v>
      </c>
    </row>
    <row r="12" spans="1:9" ht="24.75" customHeight="1" x14ac:dyDescent="0.15">
      <c r="A12" s="277" t="s">
        <v>127</v>
      </c>
      <c r="B12" s="278"/>
      <c r="C12" s="228">
        <v>192</v>
      </c>
      <c r="D12" s="279">
        <v>937240200</v>
      </c>
      <c r="E12" s="279"/>
      <c r="F12" s="228">
        <v>190</v>
      </c>
      <c r="G12" s="279">
        <v>546250200</v>
      </c>
      <c r="H12" s="279"/>
      <c r="I12" s="227">
        <f t="shared" si="0"/>
        <v>58.3</v>
      </c>
    </row>
    <row r="13" spans="1:9" ht="24.75" customHeight="1" x14ac:dyDescent="0.15">
      <c r="A13" s="277" t="s">
        <v>128</v>
      </c>
      <c r="B13" s="278"/>
      <c r="C13" s="228">
        <v>782</v>
      </c>
      <c r="D13" s="279">
        <v>212788500</v>
      </c>
      <c r="E13" s="279"/>
      <c r="F13" s="228">
        <v>855</v>
      </c>
      <c r="G13" s="279">
        <v>235876200</v>
      </c>
      <c r="H13" s="279"/>
      <c r="I13" s="227">
        <f t="shared" si="0"/>
        <v>110.9</v>
      </c>
    </row>
    <row r="14" spans="1:9" ht="24.75" customHeight="1" x14ac:dyDescent="0.15">
      <c r="A14" s="277" t="s">
        <v>129</v>
      </c>
      <c r="B14" s="278"/>
      <c r="C14" s="228">
        <v>2264</v>
      </c>
      <c r="D14" s="279">
        <v>519941600</v>
      </c>
      <c r="E14" s="279"/>
      <c r="F14" s="228">
        <v>2352</v>
      </c>
      <c r="G14" s="279">
        <v>484157400</v>
      </c>
      <c r="H14" s="279"/>
      <c r="I14" s="227">
        <f t="shared" si="0"/>
        <v>93.1</v>
      </c>
    </row>
    <row r="15" spans="1:9" ht="24.75" customHeight="1" x14ac:dyDescent="0.15">
      <c r="A15" s="277" t="s">
        <v>130</v>
      </c>
      <c r="B15" s="278"/>
      <c r="C15" s="228">
        <v>17</v>
      </c>
      <c r="D15" s="279">
        <v>393700</v>
      </c>
      <c r="E15" s="279"/>
      <c r="F15" s="228">
        <v>8</v>
      </c>
      <c r="G15" s="279">
        <v>439500</v>
      </c>
      <c r="H15" s="279"/>
      <c r="I15" s="227">
        <f t="shared" si="0"/>
        <v>111.6</v>
      </c>
    </row>
    <row r="16" spans="1:9" ht="24.75" customHeight="1" x14ac:dyDescent="0.15">
      <c r="A16" s="257" t="s">
        <v>131</v>
      </c>
      <c r="B16" s="258"/>
      <c r="C16" s="229">
        <f>SUM(C6:C15)</f>
        <v>7027</v>
      </c>
      <c r="D16" s="276">
        <f>SUM(D6:E15)</f>
        <v>4742389400</v>
      </c>
      <c r="E16" s="276"/>
      <c r="F16" s="229">
        <f>SUM(F6:F15)</f>
        <v>7140</v>
      </c>
      <c r="G16" s="276">
        <f>SUM(G6:G15)</f>
        <v>3639857800</v>
      </c>
      <c r="H16" s="276"/>
      <c r="I16" s="227">
        <f t="shared" si="0"/>
        <v>76.8</v>
      </c>
    </row>
    <row r="17" spans="1:9" x14ac:dyDescent="0.15">
      <c r="A17" s="230" t="s">
        <v>132</v>
      </c>
      <c r="B17" s="231"/>
      <c r="C17" s="231"/>
      <c r="D17" s="231"/>
      <c r="E17" s="231"/>
      <c r="F17" s="231"/>
      <c r="G17" s="152"/>
      <c r="H17" s="152"/>
      <c r="I17" s="152"/>
    </row>
    <row r="18" spans="1:9" x14ac:dyDescent="0.15">
      <c r="A18" s="230" t="s">
        <v>133</v>
      </c>
      <c r="B18" s="231"/>
      <c r="C18" s="231"/>
      <c r="D18" s="231"/>
      <c r="E18" s="231"/>
      <c r="F18" s="231"/>
      <c r="G18" s="152"/>
      <c r="H18" s="152"/>
      <c r="I18" s="152"/>
    </row>
    <row r="19" spans="1:9" x14ac:dyDescent="0.15">
      <c r="A19" s="152"/>
      <c r="B19" s="152"/>
      <c r="C19" s="152"/>
      <c r="D19" s="152"/>
      <c r="E19" s="152"/>
      <c r="F19" s="152"/>
      <c r="G19" s="152"/>
      <c r="H19" s="152"/>
      <c r="I19" s="152"/>
    </row>
    <row r="20" spans="1:9" x14ac:dyDescent="0.15">
      <c r="A20" s="152"/>
      <c r="B20" s="152"/>
      <c r="C20" s="152"/>
      <c r="D20" s="152"/>
      <c r="E20" s="152"/>
      <c r="F20" s="152"/>
      <c r="G20" s="152"/>
      <c r="H20" s="152"/>
      <c r="I20" s="152"/>
    </row>
    <row r="21" spans="1:9" x14ac:dyDescent="0.15">
      <c r="A21" s="152"/>
      <c r="B21" s="152"/>
      <c r="C21" s="152"/>
      <c r="D21" s="152"/>
      <c r="E21" s="152"/>
      <c r="F21" s="152"/>
      <c r="G21" s="152"/>
      <c r="H21" s="152"/>
      <c r="I21" s="152"/>
    </row>
    <row r="22" spans="1:9" x14ac:dyDescent="0.15">
      <c r="A22" s="152"/>
      <c r="B22" s="152"/>
      <c r="C22" s="152"/>
      <c r="D22" s="152"/>
      <c r="E22" s="152"/>
      <c r="F22" s="152"/>
      <c r="G22" s="152"/>
      <c r="H22" s="152"/>
      <c r="I22" s="152"/>
    </row>
  </sheetData>
  <mergeCells count="40">
    <mergeCell ref="A4:B4"/>
    <mergeCell ref="C4:E4"/>
    <mergeCell ref="F4:H4"/>
    <mergeCell ref="I4:I5"/>
    <mergeCell ref="A5:B5"/>
    <mergeCell ref="D5:E5"/>
    <mergeCell ref="G5:H5"/>
    <mergeCell ref="A6:B6"/>
    <mergeCell ref="D6:E6"/>
    <mergeCell ref="G6:H6"/>
    <mergeCell ref="A7:B7"/>
    <mergeCell ref="D7:E7"/>
    <mergeCell ref="G7:H7"/>
    <mergeCell ref="A8:B8"/>
    <mergeCell ref="D8:E8"/>
    <mergeCell ref="G8:H8"/>
    <mergeCell ref="A9:B9"/>
    <mergeCell ref="D9:E9"/>
    <mergeCell ref="G9:H9"/>
    <mergeCell ref="A10:B10"/>
    <mergeCell ref="D10:E10"/>
    <mergeCell ref="G10:H10"/>
    <mergeCell ref="A11:B11"/>
    <mergeCell ref="D11:E11"/>
    <mergeCell ref="G11:H11"/>
    <mergeCell ref="A12:B12"/>
    <mergeCell ref="D12:E12"/>
    <mergeCell ref="G12:H12"/>
    <mergeCell ref="A13:B13"/>
    <mergeCell ref="D13:E13"/>
    <mergeCell ref="G13:H13"/>
    <mergeCell ref="A16:B16"/>
    <mergeCell ref="D16:E16"/>
    <mergeCell ref="G16:H16"/>
    <mergeCell ref="A14:B14"/>
    <mergeCell ref="D14:E14"/>
    <mergeCell ref="G14:H14"/>
    <mergeCell ref="A15:B15"/>
    <mergeCell ref="D15:E15"/>
    <mergeCell ref="G15:H15"/>
  </mergeCells>
  <phoneticPr fontId="11"/>
  <printOptions horizontalCentered="1"/>
  <pageMargins left="0.78740157480314965" right="0.47244094488188981" top="0.78740157480314965" bottom="0.78740157480314965" header="0.51181102362204722" footer="0.51181102362204722"/>
  <pageSetup paperSize="9" firstPageNumber="56" orientation="portrait" useFirstPageNumber="1" r:id="rId1"/>
  <headerFooter alignWithMargins="0">
    <oddFooter xml:space="preserve">&amp;C&amp;"ＭＳ Ｐ明朝,標準"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7</vt:i4>
      </vt:variant>
    </vt:vector>
  </HeadingPairs>
  <TitlesOfParts>
    <vt:vector size="13" baseType="lpstr">
      <vt:lpstr>個人市民税（決算調定額）</vt:lpstr>
      <vt:lpstr>個人市民税（種類段階別所得割）</vt:lpstr>
      <vt:lpstr>個人市民税（減免・納通・公示送達）</vt:lpstr>
      <vt:lpstr>法人市民税（調定額）</vt:lpstr>
      <vt:lpstr>法人市民税（資本金別）</vt:lpstr>
      <vt:lpstr>法人市民税（業種別）</vt:lpstr>
      <vt:lpstr>'個人市民税（決算調定額）'!Print_Area</vt:lpstr>
      <vt:lpstr>'個人市民税（減免・納通・公示送達）'!Print_Area</vt:lpstr>
      <vt:lpstr>'個人市民税（種類段階別所得割）'!Print_Area</vt:lpstr>
      <vt:lpstr>'法人市民税（業種別）'!Print_Area</vt:lpstr>
      <vt:lpstr>'法人市民税（資本金別）'!Print_Area</vt:lpstr>
      <vt:lpstr>'法人市民税（調定額）'!Print_Area</vt:lpstr>
      <vt:lpstr>'法人市民税（資本金別）'!資本区分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寺本　純子</dc:creator>
  <cp:lastModifiedBy>藤沢市役所</cp:lastModifiedBy>
  <cp:lastPrinted>2019-03-07T00:55:16Z</cp:lastPrinted>
  <dcterms:created xsi:type="dcterms:W3CDTF">2001-08-09T23:46:22Z</dcterms:created>
  <dcterms:modified xsi:type="dcterms:W3CDTF">2019-03-25T07:45:10Z</dcterms:modified>
</cp:coreProperties>
</file>